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vp\documents-published\pt-dmo-02\fichiers\"/>
    </mc:Choice>
  </mc:AlternateContent>
  <bookViews>
    <workbookView xWindow="0" yWindow="0" windowWidth="24000" windowHeight="9735" activeTab="1"/>
  </bookViews>
  <sheets>
    <sheet name="Simple" sheetId="5" r:id="rId1"/>
    <sheet name="Taux de taxe unique" sheetId="1" r:id="rId2"/>
    <sheet name="Taux de taxe adapté" sheetId="4" r:id="rId3"/>
  </sheets>
  <definedNames>
    <definedName name="BaseUnhappinessRate" localSheetId="0">Simple!#REF!</definedName>
    <definedName name="BaseUnhappinessRate">'Taux de taxe unique'!#REF!</definedName>
    <definedName name="PopulationGrowthRate" localSheetId="0">Simple!#REF!</definedName>
    <definedName name="PopulationGrowthRate" localSheetId="2">'Taux de taxe adapté'!$C$6</definedName>
    <definedName name="PopulationGrowthRate">'Taux de taxe unique'!$C$9</definedName>
    <definedName name="solver_adj" localSheetId="0" hidden="1">Simple!$C$6</definedName>
    <definedName name="solver_adj" localSheetId="2" hidden="1">'Taux de taxe adapté'!$E$10:$E$38</definedName>
    <definedName name="solver_adj" localSheetId="1" hidden="1">'Taux de taxe unique'!$C$7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ng" localSheetId="0" hidden="1">3</definedName>
    <definedName name="solver_eng" localSheetId="2" hidden="1">3</definedName>
    <definedName name="solver_eng" localSheetId="1" hidden="1">3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2147483647</definedName>
    <definedName name="solver_itr" localSheetId="2" hidden="1">2147483647</definedName>
    <definedName name="solver_itr" localSheetId="1" hidden="1">2147483647</definedName>
    <definedName name="solver_lhs1" localSheetId="0" hidden="1">Simple!$C$6</definedName>
    <definedName name="solver_lhs1" localSheetId="2" hidden="1">'Taux de taxe adapté'!$E$10:$E$38</definedName>
    <definedName name="solver_lhs1" localSheetId="1" hidden="1">'Taux de taxe unique'!$C$7</definedName>
    <definedName name="solver_lhs2" localSheetId="0" hidden="1">Simple!$C$6</definedName>
    <definedName name="solver_lhs2" localSheetId="2" hidden="1">'Taux de taxe adapté'!$E$10:$E$38</definedName>
    <definedName name="solver_lhs2" localSheetId="1" hidden="1">'Taux de taxe unique'!$C$7</definedName>
    <definedName name="solver_lhs3" localSheetId="0" hidden="1">Simple!$C$6</definedName>
    <definedName name="solver_lhs3" localSheetId="2" hidden="1">'Taux de taxe adapté'!$E$10:$E$38</definedName>
    <definedName name="solver_lhs3" localSheetId="1" hidden="1">'Taux de taxe unique'!$C$7</definedName>
    <definedName name="solver_mip" localSheetId="0" hidden="1">2147483647</definedName>
    <definedName name="solver_mip" localSheetId="2" hidden="1">2147483647</definedName>
    <definedName name="solver_mip" localSheetId="1" hidden="1">2147483647</definedName>
    <definedName name="solver_mni" localSheetId="0" hidden="1">30</definedName>
    <definedName name="solver_mni" localSheetId="2" hidden="1">30</definedName>
    <definedName name="solver_mni" localSheetId="1" hidden="1">30</definedName>
    <definedName name="solver_mrt" localSheetId="0" hidden="1">0.075</definedName>
    <definedName name="solver_mrt" localSheetId="2" hidden="1">0.075</definedName>
    <definedName name="solver_mrt" localSheetId="1" hidden="1">0.075</definedName>
    <definedName name="solver_msl" localSheetId="0" hidden="1">2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od" localSheetId="0" hidden="1">2147483647</definedName>
    <definedName name="solver_nod" localSheetId="2" hidden="1">2147483647</definedName>
    <definedName name="solver_nod" localSheetId="1" hidden="1">2147483647</definedName>
    <definedName name="solver_num" localSheetId="0" hidden="1">3</definedName>
    <definedName name="solver_num" localSheetId="2" hidden="1">3</definedName>
    <definedName name="solver_num" localSheetId="1" hidden="1">3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Simple!$F$7</definedName>
    <definedName name="solver_opt" localSheetId="2" hidden="1">'Taux de taxe adapté'!$F$7</definedName>
    <definedName name="solver_opt" localSheetId="1" hidden="1">'Taux de taxe unique'!$F$9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rbv" localSheetId="0" hidden="1">1</definedName>
    <definedName name="solver_rbv" localSheetId="2" hidden="1">1</definedName>
    <definedName name="solver_rbv" localSheetId="1" hidden="1">1</definedName>
    <definedName name="solver_rel1" localSheetId="0" hidden="1">1</definedName>
    <definedName name="solver_rel1" localSheetId="2" hidden="1">1</definedName>
    <definedName name="solver_rel1" localSheetId="1" hidden="1">1</definedName>
    <definedName name="solver_rel2" localSheetId="0" hidden="1">4</definedName>
    <definedName name="solver_rel2" localSheetId="2" hidden="1">4</definedName>
    <definedName name="solver_rel2" localSheetId="1" hidden="1">4</definedName>
    <definedName name="solver_rel3" localSheetId="0" hidden="1">3</definedName>
    <definedName name="solver_rel3" localSheetId="2" hidden="1">3</definedName>
    <definedName name="solver_rel3" localSheetId="1" hidden="1">3</definedName>
    <definedName name="solver_rhs1" localSheetId="0" hidden="1">5</definedName>
    <definedName name="solver_rhs1" localSheetId="2" hidden="1">5</definedName>
    <definedName name="solver_rhs1" localSheetId="1" hidden="1">5</definedName>
    <definedName name="solver_rhs2" localSheetId="0" hidden="1">integer</definedName>
    <definedName name="solver_rhs2" localSheetId="2" hidden="1">integer</definedName>
    <definedName name="solver_rhs2" localSheetId="1" hidden="1">integer</definedName>
    <definedName name="solver_rhs3" localSheetId="0" hidden="1">0</definedName>
    <definedName name="solver_rhs3" localSheetId="2" hidden="1">0</definedName>
    <definedName name="solver_rhs3" localSheetId="1" hidden="1">0</definedName>
    <definedName name="solver_rlx" localSheetId="0" hidden="1">2</definedName>
    <definedName name="solver_rlx" localSheetId="2" hidden="1">2</definedName>
    <definedName name="solver_rlx" localSheetId="1" hidden="1">2</definedName>
    <definedName name="solver_rsd" localSheetId="0" hidden="1">0</definedName>
    <definedName name="solver_rsd" localSheetId="2" hidden="1">0</definedName>
    <definedName name="solver_rsd" localSheetId="1" hidden="1">0</definedName>
    <definedName name="solver_scl" localSheetId="0" hidden="1">1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sz" localSheetId="0" hidden="1">100</definedName>
    <definedName name="solver_ssz" localSheetId="2" hidden="1">100</definedName>
    <definedName name="solver_ssz" localSheetId="1" hidden="1">100</definedName>
    <definedName name="solver_tim" localSheetId="0" hidden="1">2147483647</definedName>
    <definedName name="solver_tim" localSheetId="2" hidden="1">2147483647</definedName>
    <definedName name="solver_tim" localSheetId="1" hidden="1">2147483647</definedName>
    <definedName name="solver_tol" localSheetId="0" hidden="1">0.01</definedName>
    <definedName name="solver_tol" localSheetId="2" hidden="1">0.01</definedName>
    <definedName name="solver_tol" localSheetId="1" hidden="1">0.01</definedName>
    <definedName name="solver_typ" localSheetId="0" hidden="1">1</definedName>
    <definedName name="solver_typ" localSheetId="2" hidden="1">1</definedName>
    <definedName name="solver_typ" localSheetId="1" hidden="1">1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2" hidden="1">3</definedName>
    <definedName name="solver_ver" localSheetId="1" hidden="1">3</definedName>
    <definedName name="StartingPopulation" localSheetId="0">Simple!#REF!</definedName>
    <definedName name="StartingPopulation">'Taux de taxe unique'!$C$10</definedName>
    <definedName name="TaxRate" localSheetId="0">Simple!$C$7</definedName>
    <definedName name="TaxRate" localSheetId="2">'Taux de taxe adapté'!#REF!</definedName>
    <definedName name="TaxRate">'Taux de taxe unique'!$C$8</definedName>
  </definedNames>
  <calcPr calcId="152511"/>
</workbook>
</file>

<file path=xl/calcChain.xml><?xml version="1.0" encoding="utf-8"?>
<calcChain xmlns="http://schemas.openxmlformats.org/spreadsheetml/2006/main">
  <c r="C8" i="1" l="1"/>
  <c r="C7" i="5"/>
  <c r="D10" i="5" s="1"/>
  <c r="B10" i="4" l="1"/>
  <c r="B13" i="1"/>
  <c r="F38" i="4" l="1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B11" i="4"/>
  <c r="C11" i="4" s="1"/>
  <c r="C10" i="4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37" i="1" s="1"/>
  <c r="C13" i="1"/>
  <c r="G11" i="4" l="1"/>
  <c r="D11" i="4"/>
  <c r="G10" i="4"/>
  <c r="D10" i="4"/>
  <c r="D13" i="1"/>
  <c r="F13" i="1"/>
  <c r="D37" i="1"/>
  <c r="F37" i="1"/>
  <c r="B12" i="4"/>
  <c r="B38" i="1"/>
  <c r="C21" i="1"/>
  <c r="C29" i="1"/>
  <c r="C14" i="1"/>
  <c r="C22" i="1"/>
  <c r="C30" i="1"/>
  <c r="C20" i="1"/>
  <c r="C28" i="1"/>
  <c r="C36" i="1"/>
  <c r="C15" i="1"/>
  <c r="C23" i="1"/>
  <c r="C31" i="1"/>
  <c r="C16" i="1"/>
  <c r="C24" i="1"/>
  <c r="C32" i="1"/>
  <c r="C17" i="1"/>
  <c r="C25" i="1"/>
  <c r="C33" i="1"/>
  <c r="C18" i="1"/>
  <c r="C26" i="1"/>
  <c r="C34" i="1"/>
  <c r="C19" i="1"/>
  <c r="C27" i="1"/>
  <c r="C35" i="1"/>
  <c r="H10" i="4" l="1"/>
  <c r="I10" i="4" s="1"/>
  <c r="J10" i="4" s="1"/>
  <c r="H11" i="4"/>
  <c r="I11" i="4" s="1"/>
  <c r="J11" i="4" s="1"/>
  <c r="G37" i="1"/>
  <c r="H37" i="1" s="1"/>
  <c r="I37" i="1" s="1"/>
  <c r="G13" i="1"/>
  <c r="H13" i="1" s="1"/>
  <c r="I13" i="1" s="1"/>
  <c r="D34" i="1"/>
  <c r="F34" i="1"/>
  <c r="D16" i="1"/>
  <c r="F16" i="1"/>
  <c r="D22" i="1"/>
  <c r="F22" i="1"/>
  <c r="D26" i="1"/>
  <c r="F26" i="1"/>
  <c r="D31" i="1"/>
  <c r="F31" i="1"/>
  <c r="D14" i="1"/>
  <c r="F14" i="1"/>
  <c r="D18" i="1"/>
  <c r="F18" i="1"/>
  <c r="D23" i="1"/>
  <c r="F23" i="1"/>
  <c r="D29" i="1"/>
  <c r="F29" i="1"/>
  <c r="D33" i="1"/>
  <c r="F33" i="1"/>
  <c r="D15" i="1"/>
  <c r="F15" i="1"/>
  <c r="D21" i="1"/>
  <c r="F21" i="1"/>
  <c r="D25" i="1"/>
  <c r="F25" i="1"/>
  <c r="D36" i="1"/>
  <c r="F36" i="1"/>
  <c r="D35" i="1"/>
  <c r="F35" i="1"/>
  <c r="D17" i="1"/>
  <c r="F17" i="1"/>
  <c r="D28" i="1"/>
  <c r="F28" i="1"/>
  <c r="D27" i="1"/>
  <c r="F27" i="1"/>
  <c r="D32" i="1"/>
  <c r="F32" i="1"/>
  <c r="D20" i="1"/>
  <c r="F20" i="1"/>
  <c r="D19" i="1"/>
  <c r="F19" i="1"/>
  <c r="D24" i="1"/>
  <c r="F24" i="1"/>
  <c r="D30" i="1"/>
  <c r="F30" i="1"/>
  <c r="C12" i="4"/>
  <c r="B13" i="4"/>
  <c r="B39" i="1"/>
  <c r="C38" i="1"/>
  <c r="G12" i="4" l="1"/>
  <c r="D12" i="4"/>
  <c r="G35" i="1"/>
  <c r="H35" i="1" s="1"/>
  <c r="I35" i="1" s="1"/>
  <c r="G24" i="1"/>
  <c r="H24" i="1" s="1"/>
  <c r="I24" i="1" s="1"/>
  <c r="G27" i="1"/>
  <c r="H27" i="1" s="1"/>
  <c r="I27" i="1" s="1"/>
  <c r="G15" i="1"/>
  <c r="H15" i="1" s="1"/>
  <c r="I15" i="1" s="1"/>
  <c r="G18" i="1"/>
  <c r="H18" i="1" s="1"/>
  <c r="I18" i="1" s="1"/>
  <c r="G22" i="1"/>
  <c r="H22" i="1" s="1"/>
  <c r="I22" i="1" s="1"/>
  <c r="G36" i="1"/>
  <c r="H36" i="1" s="1"/>
  <c r="I36" i="1" s="1"/>
  <c r="G19" i="1"/>
  <c r="H19" i="1" s="1"/>
  <c r="I19" i="1" s="1"/>
  <c r="G33" i="1"/>
  <c r="H33" i="1" s="1"/>
  <c r="I33" i="1" s="1"/>
  <c r="G14" i="1"/>
  <c r="H14" i="1" s="1"/>
  <c r="I14" i="1" s="1"/>
  <c r="G16" i="1"/>
  <c r="H16" i="1" s="1"/>
  <c r="I16" i="1" s="1"/>
  <c r="G28" i="1"/>
  <c r="H28" i="1" s="1"/>
  <c r="I28" i="1" s="1"/>
  <c r="G25" i="1"/>
  <c r="H25" i="1" s="1"/>
  <c r="I25" i="1" s="1"/>
  <c r="G20" i="1"/>
  <c r="H20" i="1" s="1"/>
  <c r="I20" i="1" s="1"/>
  <c r="G29" i="1"/>
  <c r="H29" i="1" s="1"/>
  <c r="I29" i="1" s="1"/>
  <c r="G31" i="1"/>
  <c r="H31" i="1" s="1"/>
  <c r="I31" i="1" s="1"/>
  <c r="G34" i="1"/>
  <c r="H34" i="1" s="1"/>
  <c r="I34" i="1" s="1"/>
  <c r="G17" i="1"/>
  <c r="H17" i="1" s="1"/>
  <c r="I17" i="1" s="1"/>
  <c r="G30" i="1"/>
  <c r="H30" i="1" s="1"/>
  <c r="I30" i="1" s="1"/>
  <c r="G32" i="1"/>
  <c r="H32" i="1" s="1"/>
  <c r="I32" i="1" s="1"/>
  <c r="G21" i="1"/>
  <c r="H21" i="1" s="1"/>
  <c r="I21" i="1" s="1"/>
  <c r="G23" i="1"/>
  <c r="H23" i="1" s="1"/>
  <c r="I23" i="1" s="1"/>
  <c r="G26" i="1"/>
  <c r="H26" i="1" s="1"/>
  <c r="I26" i="1" s="1"/>
  <c r="D38" i="1"/>
  <c r="F38" i="1"/>
  <c r="C13" i="4"/>
  <c r="B14" i="4"/>
  <c r="B40" i="1"/>
  <c r="C39" i="1"/>
  <c r="H12" i="4" l="1"/>
  <c r="I12" i="4" s="1"/>
  <c r="J12" i="4" s="1"/>
  <c r="D13" i="4"/>
  <c r="G13" i="4"/>
  <c r="G38" i="1"/>
  <c r="H38" i="1" s="1"/>
  <c r="I38" i="1" s="1"/>
  <c r="D39" i="1"/>
  <c r="F39" i="1"/>
  <c r="B15" i="4"/>
  <c r="C14" i="4"/>
  <c r="C40" i="1"/>
  <c r="B41" i="1"/>
  <c r="C41" i="1" s="1"/>
  <c r="H13" i="4" l="1"/>
  <c r="I13" i="4" s="1"/>
  <c r="J13" i="4" s="1"/>
  <c r="D14" i="4"/>
  <c r="G14" i="4"/>
  <c r="G39" i="1"/>
  <c r="H39" i="1" s="1"/>
  <c r="I39" i="1" s="1"/>
  <c r="D41" i="1"/>
  <c r="F41" i="1"/>
  <c r="D40" i="1"/>
  <c r="F40" i="1"/>
  <c r="B16" i="4"/>
  <c r="C15" i="4"/>
  <c r="H14" i="4" l="1"/>
  <c r="I14" i="4" s="1"/>
  <c r="J14" i="4" s="1"/>
  <c r="D15" i="4"/>
  <c r="G15" i="4"/>
  <c r="G41" i="1"/>
  <c r="H41" i="1" s="1"/>
  <c r="I41" i="1" s="1"/>
  <c r="G40" i="1"/>
  <c r="H40" i="1" s="1"/>
  <c r="I40" i="1" s="1"/>
  <c r="B17" i="4"/>
  <c r="C16" i="4"/>
  <c r="I42" i="1" l="1"/>
  <c r="F9" i="1" s="1"/>
  <c r="H15" i="4"/>
  <c r="I15" i="4" s="1"/>
  <c r="J15" i="4" s="1"/>
  <c r="D16" i="4"/>
  <c r="G16" i="4"/>
  <c r="C17" i="4"/>
  <c r="B18" i="4"/>
  <c r="H16" i="4" l="1"/>
  <c r="I16" i="4" s="1"/>
  <c r="J16" i="4" s="1"/>
  <c r="G17" i="4"/>
  <c r="D17" i="4"/>
  <c r="C18" i="4"/>
  <c r="B19" i="4"/>
  <c r="H17" i="4" l="1"/>
  <c r="I17" i="4" s="1"/>
  <c r="J17" i="4" s="1"/>
  <c r="G18" i="4"/>
  <c r="D18" i="4"/>
  <c r="C19" i="4"/>
  <c r="B20" i="4"/>
  <c r="H18" i="4" l="1"/>
  <c r="I18" i="4" s="1"/>
  <c r="J18" i="4" s="1"/>
  <c r="G19" i="4"/>
  <c r="D19" i="4"/>
  <c r="B21" i="4"/>
  <c r="C20" i="4"/>
  <c r="H19" i="4" l="1"/>
  <c r="I19" i="4" s="1"/>
  <c r="J19" i="4" s="1"/>
  <c r="G20" i="4"/>
  <c r="D20" i="4"/>
  <c r="B22" i="4"/>
  <c r="C21" i="4"/>
  <c r="H20" i="4" l="1"/>
  <c r="I20" i="4" s="1"/>
  <c r="J20" i="4" s="1"/>
  <c r="D21" i="4"/>
  <c r="G21" i="4"/>
  <c r="C22" i="4"/>
  <c r="B23" i="4"/>
  <c r="H21" i="4" l="1"/>
  <c r="I21" i="4" s="1"/>
  <c r="J21" i="4" s="1"/>
  <c r="D22" i="4"/>
  <c r="G22" i="4"/>
  <c r="B24" i="4"/>
  <c r="C23" i="4"/>
  <c r="H22" i="4" l="1"/>
  <c r="I22" i="4" s="1"/>
  <c r="J22" i="4" s="1"/>
  <c r="D23" i="4"/>
  <c r="G23" i="4"/>
  <c r="C24" i="4"/>
  <c r="B25" i="4"/>
  <c r="H23" i="4" l="1"/>
  <c r="I23" i="4" s="1"/>
  <c r="J23" i="4" s="1"/>
  <c r="D24" i="4"/>
  <c r="G24" i="4"/>
  <c r="C25" i="4"/>
  <c r="B26" i="4"/>
  <c r="H24" i="4" l="1"/>
  <c r="I24" i="4" s="1"/>
  <c r="J24" i="4" s="1"/>
  <c r="G25" i="4"/>
  <c r="D25" i="4"/>
  <c r="C26" i="4"/>
  <c r="B27" i="4"/>
  <c r="H25" i="4" l="1"/>
  <c r="I25" i="4" s="1"/>
  <c r="J25" i="4" s="1"/>
  <c r="G26" i="4"/>
  <c r="D26" i="4"/>
  <c r="C27" i="4"/>
  <c r="B28" i="4"/>
  <c r="H26" i="4" l="1"/>
  <c r="I26" i="4" s="1"/>
  <c r="J26" i="4" s="1"/>
  <c r="G27" i="4"/>
  <c r="D27" i="4"/>
  <c r="C28" i="4"/>
  <c r="B29" i="4"/>
  <c r="H27" i="4" l="1"/>
  <c r="I27" i="4" s="1"/>
  <c r="J27" i="4" s="1"/>
  <c r="G28" i="4"/>
  <c r="D28" i="4"/>
  <c r="C29" i="4"/>
  <c r="B30" i="4"/>
  <c r="H28" i="4" l="1"/>
  <c r="I28" i="4" s="1"/>
  <c r="J28" i="4" s="1"/>
  <c r="D29" i="4"/>
  <c r="G29" i="4"/>
  <c r="B31" i="4"/>
  <c r="C30" i="4"/>
  <c r="D30" i="4" l="1"/>
  <c r="G30" i="4"/>
  <c r="H29" i="4"/>
  <c r="I29" i="4" s="1"/>
  <c r="J29" i="4" s="1"/>
  <c r="B32" i="4"/>
  <c r="C31" i="4"/>
  <c r="E10" i="5" l="1"/>
  <c r="D31" i="4"/>
  <c r="G31" i="4"/>
  <c r="H30" i="4"/>
  <c r="I30" i="4" s="1"/>
  <c r="J30" i="4" s="1"/>
  <c r="B33" i="4"/>
  <c r="C32" i="4"/>
  <c r="F10" i="5" l="1"/>
  <c r="G10" i="5" s="1"/>
  <c r="H10" i="5" s="1"/>
  <c r="F7" i="5" s="1"/>
  <c r="D32" i="4"/>
  <c r="G32" i="4"/>
  <c r="H31" i="4"/>
  <c r="I31" i="4" s="1"/>
  <c r="J31" i="4" s="1"/>
  <c r="C33" i="4"/>
  <c r="B34" i="4"/>
  <c r="H32" i="4" l="1"/>
  <c r="I32" i="4" s="1"/>
  <c r="J32" i="4" s="1"/>
  <c r="G33" i="4"/>
  <c r="D33" i="4"/>
  <c r="C34" i="4"/>
  <c r="B35" i="4"/>
  <c r="G34" i="4" l="1"/>
  <c r="D34" i="4"/>
  <c r="H33" i="4"/>
  <c r="I33" i="4" s="1"/>
  <c r="J33" i="4" s="1"/>
  <c r="C35" i="4"/>
  <c r="B36" i="4"/>
  <c r="H34" i="4" l="1"/>
  <c r="I34" i="4" s="1"/>
  <c r="J34" i="4" s="1"/>
  <c r="D35" i="4"/>
  <c r="G35" i="4"/>
  <c r="B37" i="4"/>
  <c r="C36" i="4"/>
  <c r="H35" i="4" l="1"/>
  <c r="I35" i="4" s="1"/>
  <c r="J35" i="4" s="1"/>
  <c r="G36" i="4"/>
  <c r="D36" i="4"/>
  <c r="B38" i="4"/>
  <c r="C38" i="4" s="1"/>
  <c r="C37" i="4"/>
  <c r="H36" i="4" l="1"/>
  <c r="I36" i="4" s="1"/>
  <c r="J36" i="4" s="1"/>
  <c r="G37" i="4"/>
  <c r="D37" i="4"/>
  <c r="D38" i="4"/>
  <c r="G38" i="4"/>
  <c r="H37" i="4" l="1"/>
  <c r="I37" i="4" s="1"/>
  <c r="J37" i="4" s="1"/>
  <c r="H38" i="4"/>
  <c r="I38" i="4" s="1"/>
  <c r="J38" i="4" s="1"/>
  <c r="J39" i="4" l="1"/>
  <c r="F7" i="4" s="1"/>
</calcChain>
</file>

<file path=xl/sharedStrings.xml><?xml version="1.0" encoding="utf-8"?>
<sst xmlns="http://schemas.openxmlformats.org/spreadsheetml/2006/main" count="42" uniqueCount="18">
  <si>
    <t>Population (millions)</t>
  </si>
  <si>
    <t>Cette feuille de calcul est un exemple créé par Paul Tozour pour la série « Decision Modeling and Optimization for Game Design » sur Gamasutra.com et http://intelligenceengine.blogspot.com/. Elle a été traduite par Thibaut Cuvelier et est disponible sur http://</t>
  </si>
  <si>
    <t xml:space="preserve">Pour plus d'informations en anglais, contactez paul.tozour@gmail.com ou regardez paultozour.prosite.com. </t>
  </si>
  <si>
    <t>Taux de taxation</t>
  </si>
  <si>
    <t>Revenus des taxes</t>
  </si>
  <si>
    <t>Niveau de malheur de base</t>
  </si>
  <si>
    <t>Citoyens malheureux à cause des taxes</t>
  </si>
  <si>
    <t>Citoyens malheureux</t>
  </si>
  <si>
    <t>Citoyens heureux</t>
  </si>
  <si>
    <t>Taxes (des citoyens heureux)</t>
  </si>
  <si>
    <t>Niveau de taxes (0-5)</t>
  </si>
  <si>
    <t>Revenus cumulatifs des taxes</t>
  </si>
  <si>
    <t>Taux de croissance</t>
  </si>
  <si>
    <t>Population de départ</t>
  </si>
  <si>
    <t>Population (milliers)</t>
  </si>
  <si>
    <t>Niveau de taxes</t>
  </si>
  <si>
    <t xml:space="preserve">Cette feuille de calcul est un exemple créé par Paul Tozour pour la série « Decision Modeling and Optimization for Game Design » sur Gamasutra.com et http://intelligenceengine.blogspot.com/. </t>
  </si>
  <si>
    <t>Elle a été traduite par Thibaut Cuvelier et est disponible sur http://tcuvelier.developpez.com/tutoriels/jeux/modelisation-et-optimisation-decisions-dans-conception-jeux/02-optimisation-deroulement-simulation/.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</si>
</sst>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3" borderId="0" xfId="0" applyFill="1"/>
    <xf numFmtId="0" fontId="0" fillId="0" borderId="0" xfId="0" quotePrefix="1"/>
    <xf numFmtId="0" fontId="0" fillId="0" borderId="0" xfId="0" applyAlignment="1">
      <alignment horizontal="center" vertical="center" wrapText="1"/>
    </xf>
    <xf numFmtId="0" fontId="0" fillId="4" borderId="0" xfId="0" applyFill="1"/>
    <xf numFmtId="0" fontId="0" fillId="5" borderId="2" xfId="0" applyFill="1" applyBorder="1"/>
    <xf numFmtId="0" fontId="0" fillId="5" borderId="3" xfId="0" applyFill="1" applyBorder="1"/>
    <xf numFmtId="0" fontId="0" fillId="4" borderId="1" xfId="0" applyFill="1" applyBorder="1" applyAlignment="1">
      <alignment vertical="center"/>
    </xf>
    <xf numFmtId="0" fontId="1" fillId="0" borderId="0" xfId="0" applyFont="1"/>
    <xf numFmtId="0" fontId="0" fillId="4" borderId="5" xfId="0" applyFill="1" applyBorder="1"/>
    <xf numFmtId="0" fontId="0" fillId="5" borderId="5" xfId="0" applyFill="1" applyBorder="1"/>
    <xf numFmtId="0" fontId="1" fillId="0" borderId="4" xfId="0" applyFont="1" applyBorder="1" applyAlignment="1">
      <alignment horizontal="center" vertical="center" wrapText="1"/>
    </xf>
    <xf numFmtId="0" fontId="0" fillId="4" borderId="1" xfId="0" applyNumberFormat="1" applyFill="1" applyBorder="1" applyAlignment="1">
      <alignment vertical="center"/>
    </xf>
    <xf numFmtId="0" fontId="0" fillId="0" borderId="4" xfId="0" applyBorder="1"/>
    <xf numFmtId="0" fontId="0" fillId="2" borderId="1" xfId="0" applyFill="1" applyBorder="1" applyAlignment="1">
      <alignment vertical="center"/>
    </xf>
    <xf numFmtId="0" fontId="0" fillId="5" borderId="0" xfId="0" applyFill="1"/>
    <xf numFmtId="9" fontId="0" fillId="5" borderId="0" xfId="0" applyNumberFormat="1" applyFill="1"/>
    <xf numFmtId="0" fontId="2" fillId="0" borderId="0" xfId="0" applyFont="1"/>
    <xf numFmtId="0" fontId="0" fillId="3" borderId="1" xfId="0" applyNumberFormat="1" applyFill="1" applyBorder="1" applyAlignment="1">
      <alignment vertical="center"/>
    </xf>
    <xf numFmtId="9" fontId="0" fillId="5" borderId="1" xfId="0" applyNumberFormat="1" applyFill="1" applyBorder="1" applyAlignment="1">
      <alignment vertical="center"/>
    </xf>
    <xf numFmtId="9" fontId="0" fillId="5" borderId="2" xfId="0" applyNumberFormat="1" applyFill="1" applyBorder="1"/>
    <xf numFmtId="0" fontId="0" fillId="4" borderId="2" xfId="0" applyFill="1" applyBorder="1"/>
    <xf numFmtId="9" fontId="0" fillId="5" borderId="5" xfId="0" applyNumberFormat="1" applyFill="1" applyBorder="1"/>
    <xf numFmtId="0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workbookViewId="0">
      <selection activeCell="D14" sqref="D14"/>
    </sheetView>
  </sheetViews>
  <sheetFormatPr defaultRowHeight="15" x14ac:dyDescent="0.25"/>
  <cols>
    <col min="2" max="2" width="19.42578125" customWidth="1"/>
    <col min="3" max="3" width="12.140625" customWidth="1"/>
    <col min="4" max="4" width="11.85546875" customWidth="1"/>
    <col min="5" max="5" width="17.140625" customWidth="1"/>
    <col min="6" max="6" width="12.7109375" customWidth="1"/>
    <col min="8" max="8" width="15.140625" customWidth="1"/>
    <col min="9" max="9" width="14.42578125" customWidth="1"/>
  </cols>
  <sheetData>
    <row r="2" spans="2:8" x14ac:dyDescent="0.25">
      <c r="B2" s="19" t="s">
        <v>1</v>
      </c>
    </row>
    <row r="3" spans="2:8" x14ac:dyDescent="0.25">
      <c r="B3" s="19" t="s">
        <v>2</v>
      </c>
    </row>
    <row r="4" spans="2:8" s="15" customFormat="1" x14ac:dyDescent="0.25"/>
    <row r="6" spans="2:8" x14ac:dyDescent="0.25">
      <c r="B6" t="s">
        <v>10</v>
      </c>
      <c r="C6" s="20">
        <v>3</v>
      </c>
    </row>
    <row r="7" spans="2:8" x14ac:dyDescent="0.25">
      <c r="B7" t="s">
        <v>3</v>
      </c>
      <c r="C7" s="21">
        <f>C6/10</f>
        <v>0.3</v>
      </c>
      <c r="E7" s="10" t="s">
        <v>4</v>
      </c>
      <c r="F7" s="16">
        <f>H10</f>
        <v>18</v>
      </c>
    </row>
    <row r="9" spans="2:8" s="5" customFormat="1" ht="45" x14ac:dyDescent="0.25">
      <c r="B9" s="13" t="s">
        <v>0</v>
      </c>
      <c r="C9" s="13" t="s">
        <v>5</v>
      </c>
      <c r="D9" s="13" t="s">
        <v>3</v>
      </c>
      <c r="E9" s="13" t="s">
        <v>6</v>
      </c>
      <c r="F9" s="13" t="s">
        <v>7</v>
      </c>
      <c r="G9" s="13" t="s">
        <v>8</v>
      </c>
      <c r="H9" s="13" t="s">
        <v>9</v>
      </c>
    </row>
    <row r="10" spans="2:8" x14ac:dyDescent="0.25">
      <c r="B10" s="23">
        <v>12</v>
      </c>
      <c r="C10" s="11">
        <v>3</v>
      </c>
      <c r="D10" s="22">
        <f>C7</f>
        <v>0.3</v>
      </c>
      <c r="E10" s="12">
        <f t="shared" ref="E10" si="0">INT(B10*D10*D10*3.5)</f>
        <v>3</v>
      </c>
      <c r="F10" s="12">
        <f t="shared" ref="F10" si="1">MIN(B10,C10+E10)</f>
        <v>6</v>
      </c>
      <c r="G10" s="7">
        <f t="shared" ref="G10" si="2">B10-F10</f>
        <v>6</v>
      </c>
      <c r="H10" s="7">
        <f t="shared" ref="H10" si="3">INT(G10*10*D10)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2"/>
  <sheetViews>
    <sheetView showGridLines="0" tabSelected="1" workbookViewId="0">
      <selection activeCell="B3" sqref="B3"/>
    </sheetView>
  </sheetViews>
  <sheetFormatPr defaultRowHeight="15" x14ac:dyDescent="0.25"/>
  <cols>
    <col min="2" max="2" width="21.140625" customWidth="1"/>
    <col min="3" max="3" width="12.140625" customWidth="1"/>
    <col min="4" max="4" width="11.85546875" customWidth="1"/>
    <col min="5" max="5" width="10.28515625" customWidth="1"/>
    <col min="6" max="6" width="12.7109375" customWidth="1"/>
    <col min="8" max="8" width="9.140625" customWidth="1"/>
    <col min="9" max="9" width="14.42578125" customWidth="1"/>
  </cols>
  <sheetData>
    <row r="2" spans="2:9" x14ac:dyDescent="0.25">
      <c r="B2" s="19" t="s">
        <v>16</v>
      </c>
    </row>
    <row r="3" spans="2:9" x14ac:dyDescent="0.25">
      <c r="B3" s="19" t="s">
        <v>17</v>
      </c>
    </row>
    <row r="4" spans="2:9" x14ac:dyDescent="0.25">
      <c r="B4" s="19" t="s">
        <v>2</v>
      </c>
    </row>
    <row r="5" spans="2:9" s="15" customFormat="1" x14ac:dyDescent="0.25"/>
    <row r="7" spans="2:9" x14ac:dyDescent="0.25">
      <c r="B7" t="s">
        <v>10</v>
      </c>
      <c r="C7" s="20">
        <v>1</v>
      </c>
    </row>
    <row r="8" spans="2:9" x14ac:dyDescent="0.25">
      <c r="B8" t="s">
        <v>3</v>
      </c>
      <c r="C8" s="21">
        <f>C7/10</f>
        <v>0.1</v>
      </c>
      <c r="E8" s="10" t="s">
        <v>11</v>
      </c>
    </row>
    <row r="9" spans="2:9" x14ac:dyDescent="0.25">
      <c r="B9" t="s">
        <v>12</v>
      </c>
      <c r="C9" s="9">
        <v>1.08</v>
      </c>
      <c r="F9" s="16">
        <f>I42</f>
        <v>102</v>
      </c>
    </row>
    <row r="10" spans="2:9" x14ac:dyDescent="0.25">
      <c r="B10" s="1" t="s">
        <v>13</v>
      </c>
      <c r="C10" s="14">
        <v>1500</v>
      </c>
    </row>
    <row r="12" spans="2:9" s="5" customFormat="1" ht="60" x14ac:dyDescent="0.25">
      <c r="B12" s="13" t="s">
        <v>14</v>
      </c>
      <c r="C12" s="13" t="s">
        <v>0</v>
      </c>
      <c r="D12" s="13" t="s">
        <v>5</v>
      </c>
      <c r="E12" s="13" t="s">
        <v>3</v>
      </c>
      <c r="F12" s="13" t="s">
        <v>6</v>
      </c>
      <c r="G12" s="13" t="s">
        <v>7</v>
      </c>
      <c r="H12" s="13" t="s">
        <v>8</v>
      </c>
      <c r="I12" s="13" t="s">
        <v>9</v>
      </c>
    </row>
    <row r="13" spans="2:9" x14ac:dyDescent="0.25">
      <c r="B13" s="11">
        <f>StartingPopulation</f>
        <v>1500</v>
      </c>
      <c r="C13" s="12">
        <f>INT(B13/1000)</f>
        <v>1</v>
      </c>
      <c r="D13" s="12">
        <f>MAX(0,INT((C13/2)-1))</f>
        <v>0</v>
      </c>
      <c r="E13" s="24">
        <f t="shared" ref="E13:E41" si="0">TaxRate</f>
        <v>0.1</v>
      </c>
      <c r="F13" s="12">
        <f t="shared" ref="F13:F40" si="1">INT(C13*E13*E13*3.5)</f>
        <v>0</v>
      </c>
      <c r="G13" s="12">
        <f>MIN(C13,D13+F13)</f>
        <v>0</v>
      </c>
      <c r="H13" s="12">
        <f t="shared" ref="H13:H41" si="2">C13-G13</f>
        <v>1</v>
      </c>
      <c r="I13" s="12">
        <f t="shared" ref="I13:I41" si="3">INT(H13*10*E13)</f>
        <v>1</v>
      </c>
    </row>
    <row r="14" spans="2:9" x14ac:dyDescent="0.25">
      <c r="B14" s="7">
        <f t="shared" ref="B14:B41" si="4">INT(B13*PopulationGrowthRate)</f>
        <v>1620</v>
      </c>
      <c r="C14" s="7">
        <f t="shared" ref="C14:C41" si="5">INT(B14/1000)</f>
        <v>1</v>
      </c>
      <c r="D14" s="12">
        <f t="shared" ref="D14:D41" si="6">MAX(0,INT((C14/2)-1))</f>
        <v>0</v>
      </c>
      <c r="E14" s="22">
        <f t="shared" si="0"/>
        <v>0.1</v>
      </c>
      <c r="F14" s="12">
        <f t="shared" si="1"/>
        <v>0</v>
      </c>
      <c r="G14" s="12">
        <f t="shared" ref="G14:G41" si="7">MIN(C14,D14+F14)</f>
        <v>0</v>
      </c>
      <c r="H14" s="7">
        <f t="shared" si="2"/>
        <v>1</v>
      </c>
      <c r="I14" s="7">
        <f t="shared" si="3"/>
        <v>1</v>
      </c>
    </row>
    <row r="15" spans="2:9" x14ac:dyDescent="0.25">
      <c r="B15" s="7">
        <f t="shared" si="4"/>
        <v>1749</v>
      </c>
      <c r="C15" s="7">
        <f t="shared" si="5"/>
        <v>1</v>
      </c>
      <c r="D15" s="12">
        <f t="shared" si="6"/>
        <v>0</v>
      </c>
      <c r="E15" s="22">
        <f t="shared" si="0"/>
        <v>0.1</v>
      </c>
      <c r="F15" s="12">
        <f t="shared" si="1"/>
        <v>0</v>
      </c>
      <c r="G15" s="12">
        <f t="shared" si="7"/>
        <v>0</v>
      </c>
      <c r="H15" s="7">
        <f t="shared" si="2"/>
        <v>1</v>
      </c>
      <c r="I15" s="7">
        <f t="shared" si="3"/>
        <v>1</v>
      </c>
    </row>
    <row r="16" spans="2:9" x14ac:dyDescent="0.25">
      <c r="B16" s="7">
        <f t="shared" si="4"/>
        <v>1888</v>
      </c>
      <c r="C16" s="7">
        <f t="shared" si="5"/>
        <v>1</v>
      </c>
      <c r="D16" s="12">
        <f t="shared" si="6"/>
        <v>0</v>
      </c>
      <c r="E16" s="22">
        <f t="shared" si="0"/>
        <v>0.1</v>
      </c>
      <c r="F16" s="12">
        <f t="shared" si="1"/>
        <v>0</v>
      </c>
      <c r="G16" s="12">
        <f t="shared" si="7"/>
        <v>0</v>
      </c>
      <c r="H16" s="7">
        <f t="shared" si="2"/>
        <v>1</v>
      </c>
      <c r="I16" s="7">
        <f t="shared" si="3"/>
        <v>1</v>
      </c>
    </row>
    <row r="17" spans="2:11" x14ac:dyDescent="0.25">
      <c r="B17" s="7">
        <f t="shared" si="4"/>
        <v>2039</v>
      </c>
      <c r="C17" s="7">
        <f t="shared" si="5"/>
        <v>2</v>
      </c>
      <c r="D17" s="12">
        <f t="shared" si="6"/>
        <v>0</v>
      </c>
      <c r="E17" s="22">
        <f t="shared" si="0"/>
        <v>0.1</v>
      </c>
      <c r="F17" s="12">
        <f t="shared" si="1"/>
        <v>0</v>
      </c>
      <c r="G17" s="12">
        <f t="shared" si="7"/>
        <v>0</v>
      </c>
      <c r="H17" s="7">
        <f t="shared" si="2"/>
        <v>2</v>
      </c>
      <c r="I17" s="7">
        <f t="shared" si="3"/>
        <v>2</v>
      </c>
    </row>
    <row r="18" spans="2:11" x14ac:dyDescent="0.25">
      <c r="B18" s="7">
        <f t="shared" si="4"/>
        <v>2202</v>
      </c>
      <c r="C18" s="7">
        <f t="shared" si="5"/>
        <v>2</v>
      </c>
      <c r="D18" s="12">
        <f t="shared" si="6"/>
        <v>0</v>
      </c>
      <c r="E18" s="22">
        <f t="shared" si="0"/>
        <v>0.1</v>
      </c>
      <c r="F18" s="12">
        <f t="shared" si="1"/>
        <v>0</v>
      </c>
      <c r="G18" s="12">
        <f t="shared" si="7"/>
        <v>0</v>
      </c>
      <c r="H18" s="7">
        <f t="shared" si="2"/>
        <v>2</v>
      </c>
      <c r="I18" s="7">
        <f t="shared" si="3"/>
        <v>2</v>
      </c>
    </row>
    <row r="19" spans="2:11" x14ac:dyDescent="0.25">
      <c r="B19" s="7">
        <f t="shared" si="4"/>
        <v>2378</v>
      </c>
      <c r="C19" s="7">
        <f t="shared" si="5"/>
        <v>2</v>
      </c>
      <c r="D19" s="12">
        <f t="shared" si="6"/>
        <v>0</v>
      </c>
      <c r="E19" s="22">
        <f t="shared" si="0"/>
        <v>0.1</v>
      </c>
      <c r="F19" s="12">
        <f t="shared" si="1"/>
        <v>0</v>
      </c>
      <c r="G19" s="12">
        <f t="shared" si="7"/>
        <v>0</v>
      </c>
      <c r="H19" s="7">
        <f t="shared" si="2"/>
        <v>2</v>
      </c>
      <c r="I19" s="7">
        <f t="shared" si="3"/>
        <v>2</v>
      </c>
      <c r="K19" s="4"/>
    </row>
    <row r="20" spans="2:11" x14ac:dyDescent="0.25">
      <c r="B20" s="7">
        <f t="shared" si="4"/>
        <v>2568</v>
      </c>
      <c r="C20" s="7">
        <f t="shared" si="5"/>
        <v>2</v>
      </c>
      <c r="D20" s="12">
        <f t="shared" si="6"/>
        <v>0</v>
      </c>
      <c r="E20" s="22">
        <f t="shared" si="0"/>
        <v>0.1</v>
      </c>
      <c r="F20" s="12">
        <f t="shared" si="1"/>
        <v>0</v>
      </c>
      <c r="G20" s="12">
        <f t="shared" si="7"/>
        <v>0</v>
      </c>
      <c r="H20" s="7">
        <f t="shared" si="2"/>
        <v>2</v>
      </c>
      <c r="I20" s="7">
        <f t="shared" si="3"/>
        <v>2</v>
      </c>
    </row>
    <row r="21" spans="2:11" x14ac:dyDescent="0.25">
      <c r="B21" s="7">
        <f t="shared" si="4"/>
        <v>2773</v>
      </c>
      <c r="C21" s="7">
        <f t="shared" si="5"/>
        <v>2</v>
      </c>
      <c r="D21" s="12">
        <f t="shared" si="6"/>
        <v>0</v>
      </c>
      <c r="E21" s="22">
        <f t="shared" si="0"/>
        <v>0.1</v>
      </c>
      <c r="F21" s="12">
        <f t="shared" si="1"/>
        <v>0</v>
      </c>
      <c r="G21" s="12">
        <f t="shared" si="7"/>
        <v>0</v>
      </c>
      <c r="H21" s="7">
        <f t="shared" si="2"/>
        <v>2</v>
      </c>
      <c r="I21" s="7">
        <f t="shared" si="3"/>
        <v>2</v>
      </c>
    </row>
    <row r="22" spans="2:11" x14ac:dyDescent="0.25">
      <c r="B22" s="7">
        <f t="shared" si="4"/>
        <v>2994</v>
      </c>
      <c r="C22" s="7">
        <f t="shared" si="5"/>
        <v>2</v>
      </c>
      <c r="D22" s="12">
        <f t="shared" si="6"/>
        <v>0</v>
      </c>
      <c r="E22" s="22">
        <f t="shared" si="0"/>
        <v>0.1</v>
      </c>
      <c r="F22" s="12">
        <f t="shared" si="1"/>
        <v>0</v>
      </c>
      <c r="G22" s="12">
        <f t="shared" si="7"/>
        <v>0</v>
      </c>
      <c r="H22" s="7">
        <f t="shared" si="2"/>
        <v>2</v>
      </c>
      <c r="I22" s="7">
        <f t="shared" si="3"/>
        <v>2</v>
      </c>
    </row>
    <row r="23" spans="2:11" x14ac:dyDescent="0.25">
      <c r="B23" s="7">
        <f t="shared" si="4"/>
        <v>3233</v>
      </c>
      <c r="C23" s="7">
        <f t="shared" si="5"/>
        <v>3</v>
      </c>
      <c r="D23" s="12">
        <f t="shared" si="6"/>
        <v>0</v>
      </c>
      <c r="E23" s="22">
        <f t="shared" si="0"/>
        <v>0.1</v>
      </c>
      <c r="F23" s="12">
        <f t="shared" si="1"/>
        <v>0</v>
      </c>
      <c r="G23" s="12">
        <f t="shared" si="7"/>
        <v>0</v>
      </c>
      <c r="H23" s="7">
        <f t="shared" si="2"/>
        <v>3</v>
      </c>
      <c r="I23" s="7">
        <f t="shared" si="3"/>
        <v>3</v>
      </c>
    </row>
    <row r="24" spans="2:11" x14ac:dyDescent="0.25">
      <c r="B24" s="7">
        <f t="shared" si="4"/>
        <v>3491</v>
      </c>
      <c r="C24" s="7">
        <f t="shared" si="5"/>
        <v>3</v>
      </c>
      <c r="D24" s="12">
        <f t="shared" si="6"/>
        <v>0</v>
      </c>
      <c r="E24" s="22">
        <f t="shared" si="0"/>
        <v>0.1</v>
      </c>
      <c r="F24" s="12">
        <f t="shared" si="1"/>
        <v>0</v>
      </c>
      <c r="G24" s="12">
        <f t="shared" si="7"/>
        <v>0</v>
      </c>
      <c r="H24" s="7">
        <f t="shared" si="2"/>
        <v>3</v>
      </c>
      <c r="I24" s="7">
        <f t="shared" si="3"/>
        <v>3</v>
      </c>
    </row>
    <row r="25" spans="2:11" x14ac:dyDescent="0.25">
      <c r="B25" s="7">
        <f t="shared" si="4"/>
        <v>3770</v>
      </c>
      <c r="C25" s="7">
        <f t="shared" si="5"/>
        <v>3</v>
      </c>
      <c r="D25" s="12">
        <f t="shared" si="6"/>
        <v>0</v>
      </c>
      <c r="E25" s="22">
        <f t="shared" si="0"/>
        <v>0.1</v>
      </c>
      <c r="F25" s="12">
        <f t="shared" si="1"/>
        <v>0</v>
      </c>
      <c r="G25" s="12">
        <f t="shared" si="7"/>
        <v>0</v>
      </c>
      <c r="H25" s="7">
        <f t="shared" si="2"/>
        <v>3</v>
      </c>
      <c r="I25" s="7">
        <f t="shared" si="3"/>
        <v>3</v>
      </c>
    </row>
    <row r="26" spans="2:11" x14ac:dyDescent="0.25">
      <c r="B26" s="7">
        <f t="shared" si="4"/>
        <v>4071</v>
      </c>
      <c r="C26" s="7">
        <f t="shared" si="5"/>
        <v>4</v>
      </c>
      <c r="D26" s="12">
        <f t="shared" si="6"/>
        <v>1</v>
      </c>
      <c r="E26" s="22">
        <f t="shared" si="0"/>
        <v>0.1</v>
      </c>
      <c r="F26" s="12">
        <f t="shared" si="1"/>
        <v>0</v>
      </c>
      <c r="G26" s="12">
        <f t="shared" si="7"/>
        <v>1</v>
      </c>
      <c r="H26" s="7">
        <f t="shared" si="2"/>
        <v>3</v>
      </c>
      <c r="I26" s="7">
        <f t="shared" si="3"/>
        <v>3</v>
      </c>
    </row>
    <row r="27" spans="2:11" x14ac:dyDescent="0.25">
      <c r="B27" s="7">
        <f t="shared" si="4"/>
        <v>4396</v>
      </c>
      <c r="C27" s="7">
        <f t="shared" si="5"/>
        <v>4</v>
      </c>
      <c r="D27" s="12">
        <f t="shared" si="6"/>
        <v>1</v>
      </c>
      <c r="E27" s="22">
        <f t="shared" si="0"/>
        <v>0.1</v>
      </c>
      <c r="F27" s="12">
        <f t="shared" si="1"/>
        <v>0</v>
      </c>
      <c r="G27" s="12">
        <f t="shared" si="7"/>
        <v>1</v>
      </c>
      <c r="H27" s="7">
        <f t="shared" si="2"/>
        <v>3</v>
      </c>
      <c r="I27" s="7">
        <f t="shared" si="3"/>
        <v>3</v>
      </c>
    </row>
    <row r="28" spans="2:11" x14ac:dyDescent="0.25">
      <c r="B28" s="7">
        <f t="shared" si="4"/>
        <v>4747</v>
      </c>
      <c r="C28" s="7">
        <f t="shared" si="5"/>
        <v>4</v>
      </c>
      <c r="D28" s="12">
        <f t="shared" si="6"/>
        <v>1</v>
      </c>
      <c r="E28" s="22">
        <f t="shared" si="0"/>
        <v>0.1</v>
      </c>
      <c r="F28" s="12">
        <f t="shared" si="1"/>
        <v>0</v>
      </c>
      <c r="G28" s="12">
        <f t="shared" si="7"/>
        <v>1</v>
      </c>
      <c r="H28" s="7">
        <f t="shared" si="2"/>
        <v>3</v>
      </c>
      <c r="I28" s="7">
        <f t="shared" si="3"/>
        <v>3</v>
      </c>
    </row>
    <row r="29" spans="2:11" x14ac:dyDescent="0.25">
      <c r="B29" s="7">
        <f t="shared" si="4"/>
        <v>5126</v>
      </c>
      <c r="C29" s="7">
        <f t="shared" si="5"/>
        <v>5</v>
      </c>
      <c r="D29" s="12">
        <f t="shared" si="6"/>
        <v>1</v>
      </c>
      <c r="E29" s="22">
        <f t="shared" si="0"/>
        <v>0.1</v>
      </c>
      <c r="F29" s="12">
        <f t="shared" si="1"/>
        <v>0</v>
      </c>
      <c r="G29" s="12">
        <f t="shared" si="7"/>
        <v>1</v>
      </c>
      <c r="H29" s="7">
        <f t="shared" si="2"/>
        <v>4</v>
      </c>
      <c r="I29" s="7">
        <f t="shared" si="3"/>
        <v>4</v>
      </c>
    </row>
    <row r="30" spans="2:11" x14ac:dyDescent="0.25">
      <c r="B30" s="7">
        <f t="shared" si="4"/>
        <v>5536</v>
      </c>
      <c r="C30" s="7">
        <f t="shared" si="5"/>
        <v>5</v>
      </c>
      <c r="D30" s="12">
        <f t="shared" si="6"/>
        <v>1</v>
      </c>
      <c r="E30" s="22">
        <f t="shared" si="0"/>
        <v>0.1</v>
      </c>
      <c r="F30" s="12">
        <f t="shared" si="1"/>
        <v>0</v>
      </c>
      <c r="G30" s="12">
        <f t="shared" si="7"/>
        <v>1</v>
      </c>
      <c r="H30" s="7">
        <f t="shared" si="2"/>
        <v>4</v>
      </c>
      <c r="I30" s="7">
        <f t="shared" si="3"/>
        <v>4</v>
      </c>
    </row>
    <row r="31" spans="2:11" x14ac:dyDescent="0.25">
      <c r="B31" s="7">
        <f t="shared" si="4"/>
        <v>5978</v>
      </c>
      <c r="C31" s="7">
        <f t="shared" si="5"/>
        <v>5</v>
      </c>
      <c r="D31" s="12">
        <f t="shared" si="6"/>
        <v>1</v>
      </c>
      <c r="E31" s="22">
        <f t="shared" si="0"/>
        <v>0.1</v>
      </c>
      <c r="F31" s="12">
        <f t="shared" si="1"/>
        <v>0</v>
      </c>
      <c r="G31" s="12">
        <f t="shared" si="7"/>
        <v>1</v>
      </c>
      <c r="H31" s="7">
        <f t="shared" si="2"/>
        <v>4</v>
      </c>
      <c r="I31" s="7">
        <f t="shared" si="3"/>
        <v>4</v>
      </c>
    </row>
    <row r="32" spans="2:11" x14ac:dyDescent="0.25">
      <c r="B32" s="7">
        <f t="shared" si="4"/>
        <v>6456</v>
      </c>
      <c r="C32" s="7">
        <f t="shared" si="5"/>
        <v>6</v>
      </c>
      <c r="D32" s="12">
        <f t="shared" si="6"/>
        <v>2</v>
      </c>
      <c r="E32" s="22">
        <f t="shared" si="0"/>
        <v>0.1</v>
      </c>
      <c r="F32" s="12">
        <f t="shared" si="1"/>
        <v>0</v>
      </c>
      <c r="G32" s="12">
        <f t="shared" si="7"/>
        <v>2</v>
      </c>
      <c r="H32" s="7">
        <f t="shared" si="2"/>
        <v>4</v>
      </c>
      <c r="I32" s="7">
        <f t="shared" si="3"/>
        <v>4</v>
      </c>
    </row>
    <row r="33" spans="2:9" x14ac:dyDescent="0.25">
      <c r="B33" s="7">
        <f t="shared" si="4"/>
        <v>6972</v>
      </c>
      <c r="C33" s="7">
        <f t="shared" si="5"/>
        <v>6</v>
      </c>
      <c r="D33" s="12">
        <f t="shared" si="6"/>
        <v>2</v>
      </c>
      <c r="E33" s="22">
        <f t="shared" si="0"/>
        <v>0.1</v>
      </c>
      <c r="F33" s="12">
        <f t="shared" si="1"/>
        <v>0</v>
      </c>
      <c r="G33" s="12">
        <f t="shared" si="7"/>
        <v>2</v>
      </c>
      <c r="H33" s="7">
        <f t="shared" si="2"/>
        <v>4</v>
      </c>
      <c r="I33" s="7">
        <f t="shared" si="3"/>
        <v>4</v>
      </c>
    </row>
    <row r="34" spans="2:9" x14ac:dyDescent="0.25">
      <c r="B34" s="7">
        <f t="shared" si="4"/>
        <v>7529</v>
      </c>
      <c r="C34" s="7">
        <f t="shared" si="5"/>
        <v>7</v>
      </c>
      <c r="D34" s="12">
        <f t="shared" si="6"/>
        <v>2</v>
      </c>
      <c r="E34" s="22">
        <f t="shared" si="0"/>
        <v>0.1</v>
      </c>
      <c r="F34" s="12">
        <f t="shared" si="1"/>
        <v>0</v>
      </c>
      <c r="G34" s="12">
        <f t="shared" si="7"/>
        <v>2</v>
      </c>
      <c r="H34" s="7">
        <f t="shared" si="2"/>
        <v>5</v>
      </c>
      <c r="I34" s="7">
        <f t="shared" si="3"/>
        <v>5</v>
      </c>
    </row>
    <row r="35" spans="2:9" x14ac:dyDescent="0.25">
      <c r="B35" s="7">
        <f t="shared" si="4"/>
        <v>8131</v>
      </c>
      <c r="C35" s="7">
        <f t="shared" si="5"/>
        <v>8</v>
      </c>
      <c r="D35" s="12">
        <f t="shared" si="6"/>
        <v>3</v>
      </c>
      <c r="E35" s="22">
        <f t="shared" si="0"/>
        <v>0.1</v>
      </c>
      <c r="F35" s="12">
        <f t="shared" si="1"/>
        <v>0</v>
      </c>
      <c r="G35" s="12">
        <f t="shared" si="7"/>
        <v>3</v>
      </c>
      <c r="H35" s="7">
        <f t="shared" si="2"/>
        <v>5</v>
      </c>
      <c r="I35" s="7">
        <f t="shared" si="3"/>
        <v>5</v>
      </c>
    </row>
    <row r="36" spans="2:9" x14ac:dyDescent="0.25">
      <c r="B36" s="7">
        <f t="shared" si="4"/>
        <v>8781</v>
      </c>
      <c r="C36" s="7">
        <f t="shared" si="5"/>
        <v>8</v>
      </c>
      <c r="D36" s="12">
        <f t="shared" si="6"/>
        <v>3</v>
      </c>
      <c r="E36" s="22">
        <f t="shared" si="0"/>
        <v>0.1</v>
      </c>
      <c r="F36" s="12">
        <f t="shared" si="1"/>
        <v>0</v>
      </c>
      <c r="G36" s="12">
        <f t="shared" si="7"/>
        <v>3</v>
      </c>
      <c r="H36" s="7">
        <f t="shared" si="2"/>
        <v>5</v>
      </c>
      <c r="I36" s="7">
        <f t="shared" si="3"/>
        <v>5</v>
      </c>
    </row>
    <row r="37" spans="2:9" x14ac:dyDescent="0.25">
      <c r="B37" s="7">
        <f t="shared" si="4"/>
        <v>9483</v>
      </c>
      <c r="C37" s="7">
        <f t="shared" si="5"/>
        <v>9</v>
      </c>
      <c r="D37" s="12">
        <f t="shared" si="6"/>
        <v>3</v>
      </c>
      <c r="E37" s="22">
        <f t="shared" si="0"/>
        <v>0.1</v>
      </c>
      <c r="F37" s="12">
        <f t="shared" si="1"/>
        <v>0</v>
      </c>
      <c r="G37" s="12">
        <f t="shared" si="7"/>
        <v>3</v>
      </c>
      <c r="H37" s="7">
        <f t="shared" si="2"/>
        <v>6</v>
      </c>
      <c r="I37" s="7">
        <f t="shared" si="3"/>
        <v>6</v>
      </c>
    </row>
    <row r="38" spans="2:9" x14ac:dyDescent="0.25">
      <c r="B38" s="7">
        <f t="shared" si="4"/>
        <v>10241</v>
      </c>
      <c r="C38" s="7">
        <f t="shared" si="5"/>
        <v>10</v>
      </c>
      <c r="D38" s="12">
        <f t="shared" si="6"/>
        <v>4</v>
      </c>
      <c r="E38" s="22">
        <f t="shared" si="0"/>
        <v>0.1</v>
      </c>
      <c r="F38" s="12">
        <f t="shared" si="1"/>
        <v>0</v>
      </c>
      <c r="G38" s="12">
        <f t="shared" si="7"/>
        <v>4</v>
      </c>
      <c r="H38" s="7">
        <f t="shared" si="2"/>
        <v>6</v>
      </c>
      <c r="I38" s="7">
        <f t="shared" si="3"/>
        <v>6</v>
      </c>
    </row>
    <row r="39" spans="2:9" x14ac:dyDescent="0.25">
      <c r="B39" s="7">
        <f t="shared" si="4"/>
        <v>11060</v>
      </c>
      <c r="C39" s="7">
        <f t="shared" si="5"/>
        <v>11</v>
      </c>
      <c r="D39" s="12">
        <f t="shared" si="6"/>
        <v>4</v>
      </c>
      <c r="E39" s="22">
        <f t="shared" si="0"/>
        <v>0.1</v>
      </c>
      <c r="F39" s="12">
        <f t="shared" si="1"/>
        <v>0</v>
      </c>
      <c r="G39" s="12">
        <f t="shared" si="7"/>
        <v>4</v>
      </c>
      <c r="H39" s="7">
        <f t="shared" si="2"/>
        <v>7</v>
      </c>
      <c r="I39" s="7">
        <f t="shared" si="3"/>
        <v>7</v>
      </c>
    </row>
    <row r="40" spans="2:9" x14ac:dyDescent="0.25">
      <c r="B40" s="7">
        <f t="shared" si="4"/>
        <v>11944</v>
      </c>
      <c r="C40" s="7">
        <f t="shared" si="5"/>
        <v>11</v>
      </c>
      <c r="D40" s="12">
        <f t="shared" si="6"/>
        <v>4</v>
      </c>
      <c r="E40" s="22">
        <f t="shared" si="0"/>
        <v>0.1</v>
      </c>
      <c r="F40" s="12">
        <f t="shared" si="1"/>
        <v>0</v>
      </c>
      <c r="G40" s="12">
        <f t="shared" si="7"/>
        <v>4</v>
      </c>
      <c r="H40" s="7">
        <f t="shared" si="2"/>
        <v>7</v>
      </c>
      <c r="I40" s="7">
        <f t="shared" si="3"/>
        <v>7</v>
      </c>
    </row>
    <row r="41" spans="2:9" x14ac:dyDescent="0.25">
      <c r="B41" s="7">
        <f t="shared" si="4"/>
        <v>12899</v>
      </c>
      <c r="C41" s="7">
        <f t="shared" si="5"/>
        <v>12</v>
      </c>
      <c r="D41" s="12">
        <f t="shared" si="6"/>
        <v>5</v>
      </c>
      <c r="E41" s="22">
        <f t="shared" si="0"/>
        <v>0.1</v>
      </c>
      <c r="F41" s="12">
        <f>INT(C41*E41*E41*3.5)</f>
        <v>0</v>
      </c>
      <c r="G41" s="12">
        <f t="shared" si="7"/>
        <v>5</v>
      </c>
      <c r="H41" s="7">
        <f t="shared" si="2"/>
        <v>7</v>
      </c>
      <c r="I41" s="8">
        <f t="shared" si="3"/>
        <v>7</v>
      </c>
    </row>
    <row r="42" spans="2:9" x14ac:dyDescent="0.25">
      <c r="I42" s="2">
        <f>SUM(I13:I41)</f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workbookViewId="0">
      <selection activeCell="G6" sqref="G6"/>
    </sheetView>
  </sheetViews>
  <sheetFormatPr defaultRowHeight="15" x14ac:dyDescent="0.25"/>
  <cols>
    <col min="2" max="2" width="18.42578125" customWidth="1"/>
    <col min="3" max="3" width="11" customWidth="1"/>
    <col min="4" max="4" width="12.140625" customWidth="1"/>
    <col min="7" max="7" width="12.5703125" customWidth="1"/>
    <col min="10" max="10" width="13.7109375" customWidth="1"/>
  </cols>
  <sheetData>
    <row r="2" spans="2:10" x14ac:dyDescent="0.25">
      <c r="B2" s="19" t="s">
        <v>1</v>
      </c>
    </row>
    <row r="3" spans="2:10" x14ac:dyDescent="0.25">
      <c r="B3" s="19" t="s">
        <v>2</v>
      </c>
    </row>
    <row r="4" spans="2:10" s="15" customFormat="1" x14ac:dyDescent="0.25"/>
    <row r="6" spans="2:10" x14ac:dyDescent="0.25">
      <c r="B6" t="s">
        <v>12</v>
      </c>
      <c r="C6" s="14">
        <v>1.08</v>
      </c>
      <c r="E6" s="10" t="s">
        <v>11</v>
      </c>
    </row>
    <row r="7" spans="2:10" ht="29.45" customHeight="1" x14ac:dyDescent="0.25">
      <c r="B7" s="1" t="s">
        <v>13</v>
      </c>
      <c r="C7" s="14">
        <v>1500</v>
      </c>
      <c r="F7" s="16">
        <f>J39</f>
        <v>0</v>
      </c>
    </row>
    <row r="9" spans="2:10" s="5" customFormat="1" ht="42" customHeight="1" x14ac:dyDescent="0.25">
      <c r="B9" s="13" t="s">
        <v>14</v>
      </c>
      <c r="C9" s="13" t="s">
        <v>0</v>
      </c>
      <c r="D9" s="13" t="s">
        <v>5</v>
      </c>
      <c r="E9" s="13" t="s">
        <v>15</v>
      </c>
      <c r="F9" s="13" t="s">
        <v>3</v>
      </c>
      <c r="G9" s="13" t="s">
        <v>6</v>
      </c>
      <c r="H9" s="13" t="s">
        <v>7</v>
      </c>
      <c r="I9" s="13" t="s">
        <v>8</v>
      </c>
      <c r="J9" s="13" t="s">
        <v>9</v>
      </c>
    </row>
    <row r="10" spans="2:10" x14ac:dyDescent="0.25">
      <c r="B10" s="6">
        <f>$C$7</f>
        <v>1500</v>
      </c>
      <c r="C10" s="17">
        <f>INT(B10/1000)</f>
        <v>1</v>
      </c>
      <c r="D10" s="25">
        <f>MAX(0,INT((C10/2)-1))</f>
        <v>0</v>
      </c>
      <c r="E10" s="3">
        <v>0</v>
      </c>
      <c r="F10" s="18">
        <f>E10/10</f>
        <v>0</v>
      </c>
      <c r="G10" s="17">
        <f>INT(C10*F10*F10*3.5)</f>
        <v>0</v>
      </c>
      <c r="H10" s="17">
        <f>MIN(C10,D10+G10)</f>
        <v>0</v>
      </c>
      <c r="I10" s="17">
        <f t="shared" ref="I10:I38" si="0">C10-H10</f>
        <v>1</v>
      </c>
      <c r="J10" s="17">
        <f>INT(I10*10*F10)</f>
        <v>0</v>
      </c>
    </row>
    <row r="11" spans="2:10" x14ac:dyDescent="0.25">
      <c r="B11" s="17">
        <f t="shared" ref="B11:B38" si="1">INT(B10*PopulationGrowthRate)</f>
        <v>1620</v>
      </c>
      <c r="C11" s="17">
        <f t="shared" ref="C11:C38" si="2">INT(B11/1000)</f>
        <v>1</v>
      </c>
      <c r="D11" s="25">
        <f t="shared" ref="D11:D38" si="3">MAX(0,INT((C11/2)-1))</f>
        <v>0</v>
      </c>
      <c r="E11" s="3">
        <v>0</v>
      </c>
      <c r="F11" s="18">
        <f t="shared" ref="F11:F38" si="4">E11/10</f>
        <v>0</v>
      </c>
      <c r="G11" s="17">
        <f t="shared" ref="G11:G38" si="5">INT(C11*F11*F11*3.5)</f>
        <v>0</v>
      </c>
      <c r="H11" s="17">
        <f t="shared" ref="H11:H38" si="6">MIN(C11,D11+G11)</f>
        <v>0</v>
      </c>
      <c r="I11" s="17">
        <f t="shared" si="0"/>
        <v>1</v>
      </c>
      <c r="J11" s="17">
        <f t="shared" ref="J11:J38" si="7">INT(I11*10*F11)</f>
        <v>0</v>
      </c>
    </row>
    <row r="12" spans="2:10" x14ac:dyDescent="0.25">
      <c r="B12" s="17">
        <f t="shared" si="1"/>
        <v>1749</v>
      </c>
      <c r="C12" s="17">
        <f t="shared" si="2"/>
        <v>1</v>
      </c>
      <c r="D12" s="25">
        <f t="shared" si="3"/>
        <v>0</v>
      </c>
      <c r="E12" s="3">
        <v>0</v>
      </c>
      <c r="F12" s="18">
        <f t="shared" si="4"/>
        <v>0</v>
      </c>
      <c r="G12" s="17">
        <f t="shared" si="5"/>
        <v>0</v>
      </c>
      <c r="H12" s="17">
        <f t="shared" si="6"/>
        <v>0</v>
      </c>
      <c r="I12" s="17">
        <f t="shared" si="0"/>
        <v>1</v>
      </c>
      <c r="J12" s="17">
        <f t="shared" si="7"/>
        <v>0</v>
      </c>
    </row>
    <row r="13" spans="2:10" x14ac:dyDescent="0.25">
      <c r="B13" s="17">
        <f t="shared" si="1"/>
        <v>1888</v>
      </c>
      <c r="C13" s="17">
        <f t="shared" si="2"/>
        <v>1</v>
      </c>
      <c r="D13" s="25">
        <f t="shared" si="3"/>
        <v>0</v>
      </c>
      <c r="E13" s="3">
        <v>0</v>
      </c>
      <c r="F13" s="18">
        <f t="shared" si="4"/>
        <v>0</v>
      </c>
      <c r="G13" s="17">
        <f t="shared" si="5"/>
        <v>0</v>
      </c>
      <c r="H13" s="17">
        <f t="shared" si="6"/>
        <v>0</v>
      </c>
      <c r="I13" s="17">
        <f t="shared" si="0"/>
        <v>1</v>
      </c>
      <c r="J13" s="17">
        <f t="shared" si="7"/>
        <v>0</v>
      </c>
    </row>
    <row r="14" spans="2:10" x14ac:dyDescent="0.25">
      <c r="B14" s="17">
        <f t="shared" si="1"/>
        <v>2039</v>
      </c>
      <c r="C14" s="17">
        <f t="shared" si="2"/>
        <v>2</v>
      </c>
      <c r="D14" s="25">
        <f t="shared" si="3"/>
        <v>0</v>
      </c>
      <c r="E14" s="3">
        <v>0</v>
      </c>
      <c r="F14" s="18">
        <f t="shared" si="4"/>
        <v>0</v>
      </c>
      <c r="G14" s="17">
        <f t="shared" si="5"/>
        <v>0</v>
      </c>
      <c r="H14" s="17">
        <f t="shared" si="6"/>
        <v>0</v>
      </c>
      <c r="I14" s="17">
        <f t="shared" si="0"/>
        <v>2</v>
      </c>
      <c r="J14" s="17">
        <f t="shared" si="7"/>
        <v>0</v>
      </c>
    </row>
    <row r="15" spans="2:10" x14ac:dyDescent="0.25">
      <c r="B15" s="17">
        <f t="shared" si="1"/>
        <v>2202</v>
      </c>
      <c r="C15" s="17">
        <f t="shared" si="2"/>
        <v>2</v>
      </c>
      <c r="D15" s="25">
        <f t="shared" si="3"/>
        <v>0</v>
      </c>
      <c r="E15" s="3">
        <v>0</v>
      </c>
      <c r="F15" s="18">
        <f t="shared" si="4"/>
        <v>0</v>
      </c>
      <c r="G15" s="17">
        <f t="shared" si="5"/>
        <v>0</v>
      </c>
      <c r="H15" s="17">
        <f t="shared" si="6"/>
        <v>0</v>
      </c>
      <c r="I15" s="17">
        <f t="shared" si="0"/>
        <v>2</v>
      </c>
      <c r="J15" s="17">
        <f t="shared" si="7"/>
        <v>0</v>
      </c>
    </row>
    <row r="16" spans="2:10" x14ac:dyDescent="0.25">
      <c r="B16" s="17">
        <f t="shared" si="1"/>
        <v>2378</v>
      </c>
      <c r="C16" s="17">
        <f t="shared" si="2"/>
        <v>2</v>
      </c>
      <c r="D16" s="25">
        <f t="shared" si="3"/>
        <v>0</v>
      </c>
      <c r="E16" s="3">
        <v>0</v>
      </c>
      <c r="F16" s="18">
        <f t="shared" si="4"/>
        <v>0</v>
      </c>
      <c r="G16" s="17">
        <f t="shared" si="5"/>
        <v>0</v>
      </c>
      <c r="H16" s="17">
        <f t="shared" si="6"/>
        <v>0</v>
      </c>
      <c r="I16" s="17">
        <f t="shared" si="0"/>
        <v>2</v>
      </c>
      <c r="J16" s="17">
        <f t="shared" si="7"/>
        <v>0</v>
      </c>
    </row>
    <row r="17" spans="2:10" x14ac:dyDescent="0.25">
      <c r="B17" s="17">
        <f t="shared" si="1"/>
        <v>2568</v>
      </c>
      <c r="C17" s="17">
        <f t="shared" si="2"/>
        <v>2</v>
      </c>
      <c r="D17" s="25">
        <f t="shared" si="3"/>
        <v>0</v>
      </c>
      <c r="E17" s="3">
        <v>0</v>
      </c>
      <c r="F17" s="18">
        <f t="shared" si="4"/>
        <v>0</v>
      </c>
      <c r="G17" s="17">
        <f t="shared" si="5"/>
        <v>0</v>
      </c>
      <c r="H17" s="17">
        <f t="shared" si="6"/>
        <v>0</v>
      </c>
      <c r="I17" s="17">
        <f t="shared" si="0"/>
        <v>2</v>
      </c>
      <c r="J17" s="17">
        <f t="shared" si="7"/>
        <v>0</v>
      </c>
    </row>
    <row r="18" spans="2:10" x14ac:dyDescent="0.25">
      <c r="B18" s="17">
        <f t="shared" si="1"/>
        <v>2773</v>
      </c>
      <c r="C18" s="17">
        <f t="shared" si="2"/>
        <v>2</v>
      </c>
      <c r="D18" s="25">
        <f t="shared" si="3"/>
        <v>0</v>
      </c>
      <c r="E18" s="3">
        <v>0</v>
      </c>
      <c r="F18" s="18">
        <f t="shared" si="4"/>
        <v>0</v>
      </c>
      <c r="G18" s="17">
        <f t="shared" si="5"/>
        <v>0</v>
      </c>
      <c r="H18" s="17">
        <f t="shared" si="6"/>
        <v>0</v>
      </c>
      <c r="I18" s="17">
        <f t="shared" si="0"/>
        <v>2</v>
      </c>
      <c r="J18" s="17">
        <f t="shared" si="7"/>
        <v>0</v>
      </c>
    </row>
    <row r="19" spans="2:10" x14ac:dyDescent="0.25">
      <c r="B19" s="17">
        <f t="shared" si="1"/>
        <v>2994</v>
      </c>
      <c r="C19" s="17">
        <f t="shared" si="2"/>
        <v>2</v>
      </c>
      <c r="D19" s="25">
        <f t="shared" si="3"/>
        <v>0</v>
      </c>
      <c r="E19" s="3">
        <v>0</v>
      </c>
      <c r="F19" s="18">
        <f t="shared" si="4"/>
        <v>0</v>
      </c>
      <c r="G19" s="17">
        <f t="shared" si="5"/>
        <v>0</v>
      </c>
      <c r="H19" s="17">
        <f t="shared" si="6"/>
        <v>0</v>
      </c>
      <c r="I19" s="17">
        <f t="shared" si="0"/>
        <v>2</v>
      </c>
      <c r="J19" s="17">
        <f t="shared" si="7"/>
        <v>0</v>
      </c>
    </row>
    <row r="20" spans="2:10" x14ac:dyDescent="0.25">
      <c r="B20" s="17">
        <f t="shared" si="1"/>
        <v>3233</v>
      </c>
      <c r="C20" s="17">
        <f t="shared" si="2"/>
        <v>3</v>
      </c>
      <c r="D20" s="25">
        <f t="shared" si="3"/>
        <v>0</v>
      </c>
      <c r="E20" s="3">
        <v>0</v>
      </c>
      <c r="F20" s="18">
        <f t="shared" si="4"/>
        <v>0</v>
      </c>
      <c r="G20" s="17">
        <f t="shared" si="5"/>
        <v>0</v>
      </c>
      <c r="H20" s="17">
        <f t="shared" si="6"/>
        <v>0</v>
      </c>
      <c r="I20" s="17">
        <f t="shared" si="0"/>
        <v>3</v>
      </c>
      <c r="J20" s="17">
        <f t="shared" si="7"/>
        <v>0</v>
      </c>
    </row>
    <row r="21" spans="2:10" x14ac:dyDescent="0.25">
      <c r="B21" s="17">
        <f t="shared" si="1"/>
        <v>3491</v>
      </c>
      <c r="C21" s="17">
        <f t="shared" si="2"/>
        <v>3</v>
      </c>
      <c r="D21" s="25">
        <f t="shared" si="3"/>
        <v>0</v>
      </c>
      <c r="E21" s="3">
        <v>0</v>
      </c>
      <c r="F21" s="18">
        <f t="shared" si="4"/>
        <v>0</v>
      </c>
      <c r="G21" s="17">
        <f t="shared" si="5"/>
        <v>0</v>
      </c>
      <c r="H21" s="17">
        <f t="shared" si="6"/>
        <v>0</v>
      </c>
      <c r="I21" s="17">
        <f t="shared" si="0"/>
        <v>3</v>
      </c>
      <c r="J21" s="17">
        <f t="shared" si="7"/>
        <v>0</v>
      </c>
    </row>
    <row r="22" spans="2:10" x14ac:dyDescent="0.25">
      <c r="B22" s="17">
        <f t="shared" si="1"/>
        <v>3770</v>
      </c>
      <c r="C22" s="17">
        <f t="shared" si="2"/>
        <v>3</v>
      </c>
      <c r="D22" s="25">
        <f t="shared" si="3"/>
        <v>0</v>
      </c>
      <c r="E22" s="3">
        <v>0</v>
      </c>
      <c r="F22" s="18">
        <f t="shared" si="4"/>
        <v>0</v>
      </c>
      <c r="G22" s="17">
        <f t="shared" si="5"/>
        <v>0</v>
      </c>
      <c r="H22" s="17">
        <f t="shared" si="6"/>
        <v>0</v>
      </c>
      <c r="I22" s="17">
        <f t="shared" si="0"/>
        <v>3</v>
      </c>
      <c r="J22" s="17">
        <f t="shared" si="7"/>
        <v>0</v>
      </c>
    </row>
    <row r="23" spans="2:10" x14ac:dyDescent="0.25">
      <c r="B23" s="17">
        <f t="shared" si="1"/>
        <v>4071</v>
      </c>
      <c r="C23" s="17">
        <f t="shared" si="2"/>
        <v>4</v>
      </c>
      <c r="D23" s="25">
        <f t="shared" si="3"/>
        <v>1</v>
      </c>
      <c r="E23" s="3">
        <v>0</v>
      </c>
      <c r="F23" s="18">
        <f t="shared" si="4"/>
        <v>0</v>
      </c>
      <c r="G23" s="17">
        <f t="shared" si="5"/>
        <v>0</v>
      </c>
      <c r="H23" s="17">
        <f t="shared" si="6"/>
        <v>1</v>
      </c>
      <c r="I23" s="17">
        <f t="shared" si="0"/>
        <v>3</v>
      </c>
      <c r="J23" s="17">
        <f t="shared" si="7"/>
        <v>0</v>
      </c>
    </row>
    <row r="24" spans="2:10" x14ac:dyDescent="0.25">
      <c r="B24" s="17">
        <f t="shared" si="1"/>
        <v>4396</v>
      </c>
      <c r="C24" s="17">
        <f t="shared" si="2"/>
        <v>4</v>
      </c>
      <c r="D24" s="25">
        <f t="shared" si="3"/>
        <v>1</v>
      </c>
      <c r="E24" s="3">
        <v>0</v>
      </c>
      <c r="F24" s="18">
        <f t="shared" si="4"/>
        <v>0</v>
      </c>
      <c r="G24" s="17">
        <f t="shared" si="5"/>
        <v>0</v>
      </c>
      <c r="H24" s="17">
        <f t="shared" si="6"/>
        <v>1</v>
      </c>
      <c r="I24" s="17">
        <f t="shared" si="0"/>
        <v>3</v>
      </c>
      <c r="J24" s="17">
        <f t="shared" si="7"/>
        <v>0</v>
      </c>
    </row>
    <row r="25" spans="2:10" x14ac:dyDescent="0.25">
      <c r="B25" s="17">
        <f t="shared" si="1"/>
        <v>4747</v>
      </c>
      <c r="C25" s="17">
        <f t="shared" si="2"/>
        <v>4</v>
      </c>
      <c r="D25" s="25">
        <f t="shared" si="3"/>
        <v>1</v>
      </c>
      <c r="E25" s="3">
        <v>0</v>
      </c>
      <c r="F25" s="18">
        <f t="shared" si="4"/>
        <v>0</v>
      </c>
      <c r="G25" s="17">
        <f t="shared" si="5"/>
        <v>0</v>
      </c>
      <c r="H25" s="17">
        <f t="shared" si="6"/>
        <v>1</v>
      </c>
      <c r="I25" s="17">
        <f t="shared" si="0"/>
        <v>3</v>
      </c>
      <c r="J25" s="17">
        <f t="shared" si="7"/>
        <v>0</v>
      </c>
    </row>
    <row r="26" spans="2:10" x14ac:dyDescent="0.25">
      <c r="B26" s="17">
        <f t="shared" si="1"/>
        <v>5126</v>
      </c>
      <c r="C26" s="17">
        <f t="shared" si="2"/>
        <v>5</v>
      </c>
      <c r="D26" s="25">
        <f t="shared" si="3"/>
        <v>1</v>
      </c>
      <c r="E26" s="3">
        <v>0</v>
      </c>
      <c r="F26" s="18">
        <f t="shared" si="4"/>
        <v>0</v>
      </c>
      <c r="G26" s="17">
        <f t="shared" si="5"/>
        <v>0</v>
      </c>
      <c r="H26" s="17">
        <f t="shared" si="6"/>
        <v>1</v>
      </c>
      <c r="I26" s="17">
        <f t="shared" si="0"/>
        <v>4</v>
      </c>
      <c r="J26" s="17">
        <f t="shared" si="7"/>
        <v>0</v>
      </c>
    </row>
    <row r="27" spans="2:10" x14ac:dyDescent="0.25">
      <c r="B27" s="17">
        <f t="shared" si="1"/>
        <v>5536</v>
      </c>
      <c r="C27" s="17">
        <f t="shared" si="2"/>
        <v>5</v>
      </c>
      <c r="D27" s="25">
        <f t="shared" si="3"/>
        <v>1</v>
      </c>
      <c r="E27" s="3">
        <v>0</v>
      </c>
      <c r="F27" s="18">
        <f t="shared" si="4"/>
        <v>0</v>
      </c>
      <c r="G27" s="17">
        <f t="shared" si="5"/>
        <v>0</v>
      </c>
      <c r="H27" s="17">
        <f t="shared" si="6"/>
        <v>1</v>
      </c>
      <c r="I27" s="17">
        <f t="shared" si="0"/>
        <v>4</v>
      </c>
      <c r="J27" s="17">
        <f t="shared" si="7"/>
        <v>0</v>
      </c>
    </row>
    <row r="28" spans="2:10" x14ac:dyDescent="0.25">
      <c r="B28" s="17">
        <f t="shared" si="1"/>
        <v>5978</v>
      </c>
      <c r="C28" s="17">
        <f t="shared" si="2"/>
        <v>5</v>
      </c>
      <c r="D28" s="25">
        <f t="shared" si="3"/>
        <v>1</v>
      </c>
      <c r="E28" s="3">
        <v>0</v>
      </c>
      <c r="F28" s="18">
        <f t="shared" si="4"/>
        <v>0</v>
      </c>
      <c r="G28" s="17">
        <f t="shared" si="5"/>
        <v>0</v>
      </c>
      <c r="H28" s="17">
        <f t="shared" si="6"/>
        <v>1</v>
      </c>
      <c r="I28" s="17">
        <f t="shared" si="0"/>
        <v>4</v>
      </c>
      <c r="J28" s="17">
        <f t="shared" si="7"/>
        <v>0</v>
      </c>
    </row>
    <row r="29" spans="2:10" x14ac:dyDescent="0.25">
      <c r="B29" s="17">
        <f t="shared" si="1"/>
        <v>6456</v>
      </c>
      <c r="C29" s="17">
        <f t="shared" si="2"/>
        <v>6</v>
      </c>
      <c r="D29" s="25">
        <f t="shared" si="3"/>
        <v>2</v>
      </c>
      <c r="E29" s="3">
        <v>0</v>
      </c>
      <c r="F29" s="18">
        <f t="shared" si="4"/>
        <v>0</v>
      </c>
      <c r="G29" s="17">
        <f t="shared" si="5"/>
        <v>0</v>
      </c>
      <c r="H29" s="17">
        <f t="shared" si="6"/>
        <v>2</v>
      </c>
      <c r="I29" s="17">
        <f t="shared" si="0"/>
        <v>4</v>
      </c>
      <c r="J29" s="17">
        <f t="shared" si="7"/>
        <v>0</v>
      </c>
    </row>
    <row r="30" spans="2:10" x14ac:dyDescent="0.25">
      <c r="B30" s="17">
        <f t="shared" si="1"/>
        <v>6972</v>
      </c>
      <c r="C30" s="17">
        <f t="shared" si="2"/>
        <v>6</v>
      </c>
      <c r="D30" s="25">
        <f t="shared" si="3"/>
        <v>2</v>
      </c>
      <c r="E30" s="3">
        <v>0</v>
      </c>
      <c r="F30" s="18">
        <f t="shared" si="4"/>
        <v>0</v>
      </c>
      <c r="G30" s="17">
        <f t="shared" si="5"/>
        <v>0</v>
      </c>
      <c r="H30" s="17">
        <f t="shared" si="6"/>
        <v>2</v>
      </c>
      <c r="I30" s="17">
        <f t="shared" si="0"/>
        <v>4</v>
      </c>
      <c r="J30" s="17">
        <f t="shared" si="7"/>
        <v>0</v>
      </c>
    </row>
    <row r="31" spans="2:10" x14ac:dyDescent="0.25">
      <c r="B31" s="17">
        <f t="shared" si="1"/>
        <v>7529</v>
      </c>
      <c r="C31" s="17">
        <f t="shared" si="2"/>
        <v>7</v>
      </c>
      <c r="D31" s="25">
        <f t="shared" si="3"/>
        <v>2</v>
      </c>
      <c r="E31" s="3">
        <v>0</v>
      </c>
      <c r="F31" s="18">
        <f t="shared" si="4"/>
        <v>0</v>
      </c>
      <c r="G31" s="17">
        <f t="shared" si="5"/>
        <v>0</v>
      </c>
      <c r="H31" s="17">
        <f t="shared" si="6"/>
        <v>2</v>
      </c>
      <c r="I31" s="17">
        <f t="shared" si="0"/>
        <v>5</v>
      </c>
      <c r="J31" s="17">
        <f t="shared" si="7"/>
        <v>0</v>
      </c>
    </row>
    <row r="32" spans="2:10" x14ac:dyDescent="0.25">
      <c r="B32" s="17">
        <f t="shared" si="1"/>
        <v>8131</v>
      </c>
      <c r="C32" s="17">
        <f t="shared" si="2"/>
        <v>8</v>
      </c>
      <c r="D32" s="25">
        <f t="shared" si="3"/>
        <v>3</v>
      </c>
      <c r="E32" s="3">
        <v>0</v>
      </c>
      <c r="F32" s="18">
        <f t="shared" si="4"/>
        <v>0</v>
      </c>
      <c r="G32" s="17">
        <f t="shared" si="5"/>
        <v>0</v>
      </c>
      <c r="H32" s="17">
        <f t="shared" si="6"/>
        <v>3</v>
      </c>
      <c r="I32" s="17">
        <f t="shared" si="0"/>
        <v>5</v>
      </c>
      <c r="J32" s="17">
        <f t="shared" si="7"/>
        <v>0</v>
      </c>
    </row>
    <row r="33" spans="2:10" x14ac:dyDescent="0.25">
      <c r="B33" s="17">
        <f t="shared" si="1"/>
        <v>8781</v>
      </c>
      <c r="C33" s="17">
        <f t="shared" si="2"/>
        <v>8</v>
      </c>
      <c r="D33" s="25">
        <f t="shared" si="3"/>
        <v>3</v>
      </c>
      <c r="E33" s="3">
        <v>0</v>
      </c>
      <c r="F33" s="18">
        <f t="shared" si="4"/>
        <v>0</v>
      </c>
      <c r="G33" s="17">
        <f t="shared" si="5"/>
        <v>0</v>
      </c>
      <c r="H33" s="17">
        <f t="shared" si="6"/>
        <v>3</v>
      </c>
      <c r="I33" s="17">
        <f t="shared" si="0"/>
        <v>5</v>
      </c>
      <c r="J33" s="17">
        <f t="shared" si="7"/>
        <v>0</v>
      </c>
    </row>
    <row r="34" spans="2:10" x14ac:dyDescent="0.25">
      <c r="B34" s="17">
        <f t="shared" si="1"/>
        <v>9483</v>
      </c>
      <c r="C34" s="17">
        <f t="shared" si="2"/>
        <v>9</v>
      </c>
      <c r="D34" s="25">
        <f t="shared" si="3"/>
        <v>3</v>
      </c>
      <c r="E34" s="3">
        <v>0</v>
      </c>
      <c r="F34" s="18">
        <f t="shared" si="4"/>
        <v>0</v>
      </c>
      <c r="G34" s="17">
        <f t="shared" si="5"/>
        <v>0</v>
      </c>
      <c r="H34" s="17">
        <f t="shared" si="6"/>
        <v>3</v>
      </c>
      <c r="I34" s="17">
        <f t="shared" si="0"/>
        <v>6</v>
      </c>
      <c r="J34" s="17">
        <f t="shared" si="7"/>
        <v>0</v>
      </c>
    </row>
    <row r="35" spans="2:10" x14ac:dyDescent="0.25">
      <c r="B35" s="17">
        <f t="shared" si="1"/>
        <v>10241</v>
      </c>
      <c r="C35" s="17">
        <f t="shared" si="2"/>
        <v>10</v>
      </c>
      <c r="D35" s="25">
        <f t="shared" si="3"/>
        <v>4</v>
      </c>
      <c r="E35" s="3">
        <v>0</v>
      </c>
      <c r="F35" s="18">
        <f t="shared" si="4"/>
        <v>0</v>
      </c>
      <c r="G35" s="17">
        <f t="shared" si="5"/>
        <v>0</v>
      </c>
      <c r="H35" s="17">
        <f t="shared" si="6"/>
        <v>4</v>
      </c>
      <c r="I35" s="17">
        <f t="shared" si="0"/>
        <v>6</v>
      </c>
      <c r="J35" s="17">
        <f t="shared" si="7"/>
        <v>0</v>
      </c>
    </row>
    <row r="36" spans="2:10" x14ac:dyDescent="0.25">
      <c r="B36" s="17">
        <f t="shared" si="1"/>
        <v>11060</v>
      </c>
      <c r="C36" s="17">
        <f t="shared" si="2"/>
        <v>11</v>
      </c>
      <c r="D36" s="25">
        <f t="shared" si="3"/>
        <v>4</v>
      </c>
      <c r="E36" s="3">
        <v>0</v>
      </c>
      <c r="F36" s="18">
        <f t="shared" si="4"/>
        <v>0</v>
      </c>
      <c r="G36" s="17">
        <f t="shared" si="5"/>
        <v>0</v>
      </c>
      <c r="H36" s="17">
        <f t="shared" si="6"/>
        <v>4</v>
      </c>
      <c r="I36" s="17">
        <f t="shared" si="0"/>
        <v>7</v>
      </c>
      <c r="J36" s="17">
        <f t="shared" si="7"/>
        <v>0</v>
      </c>
    </row>
    <row r="37" spans="2:10" x14ac:dyDescent="0.25">
      <c r="B37" s="17">
        <f t="shared" si="1"/>
        <v>11944</v>
      </c>
      <c r="C37" s="17">
        <f t="shared" si="2"/>
        <v>11</v>
      </c>
      <c r="D37" s="25">
        <f t="shared" si="3"/>
        <v>4</v>
      </c>
      <c r="E37" s="3">
        <v>0</v>
      </c>
      <c r="F37" s="18">
        <f t="shared" si="4"/>
        <v>0</v>
      </c>
      <c r="G37" s="17">
        <f t="shared" si="5"/>
        <v>0</v>
      </c>
      <c r="H37" s="17">
        <f t="shared" si="6"/>
        <v>4</v>
      </c>
      <c r="I37" s="17">
        <f t="shared" si="0"/>
        <v>7</v>
      </c>
      <c r="J37" s="17">
        <f t="shared" si="7"/>
        <v>0</v>
      </c>
    </row>
    <row r="38" spans="2:10" x14ac:dyDescent="0.25">
      <c r="B38" s="17">
        <f t="shared" si="1"/>
        <v>12899</v>
      </c>
      <c r="C38" s="17">
        <f t="shared" si="2"/>
        <v>12</v>
      </c>
      <c r="D38" s="25">
        <f t="shared" si="3"/>
        <v>5</v>
      </c>
      <c r="E38" s="3">
        <v>0</v>
      </c>
      <c r="F38" s="18">
        <f t="shared" si="4"/>
        <v>0</v>
      </c>
      <c r="G38" s="17">
        <f t="shared" si="5"/>
        <v>0</v>
      </c>
      <c r="H38" s="17">
        <f t="shared" si="6"/>
        <v>5</v>
      </c>
      <c r="I38" s="17">
        <f t="shared" si="0"/>
        <v>7</v>
      </c>
      <c r="J38" s="17">
        <f t="shared" si="7"/>
        <v>0</v>
      </c>
    </row>
    <row r="39" spans="2:10" x14ac:dyDescent="0.25">
      <c r="J39" s="2">
        <f>SUM(J10:J38)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Simple</vt:lpstr>
      <vt:lpstr>Taux de taxe unique</vt:lpstr>
      <vt:lpstr>Taux de taxe adapté</vt:lpstr>
      <vt:lpstr>'Taux de taxe adapté'!PopulationGrowthRate</vt:lpstr>
      <vt:lpstr>PopulationGrowthRate</vt:lpstr>
      <vt:lpstr>StartingPopulation</vt:lpstr>
      <vt:lpstr>Simple!TaxRate</vt:lpstr>
      <vt:lpstr>TaxRate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Thibaut Cuvelier</cp:lastModifiedBy>
  <dcterms:created xsi:type="dcterms:W3CDTF">2013-06-21T15:28:51Z</dcterms:created>
  <dcterms:modified xsi:type="dcterms:W3CDTF">2014-10-15T10:25:44Z</dcterms:modified>
</cp:coreProperties>
</file>