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baut\Documents\"/>
    </mc:Choice>
  </mc:AlternateContent>
  <bookViews>
    <workbookView xWindow="0" yWindow="0" windowWidth="28800" windowHeight="12435" activeTab="1"/>
  </bookViews>
  <sheets>
    <sheet name="Carte" sheetId="6" r:id="rId1"/>
    <sheet name="Optimisation" sheetId="1" r:id="rId2"/>
  </sheets>
  <definedNames>
    <definedName name="Ax">Optimisation!$D$9</definedName>
    <definedName name="Ay">Optimisation!$E$9</definedName>
    <definedName name="Bx">Optimisation!$F$9</definedName>
    <definedName name="By">Optimisation!$G$9</definedName>
    <definedName name="Cx">Optimisation!$H$9</definedName>
    <definedName name="Cy">Optimisation!$I$9</definedName>
    <definedName name="Dx">Optimisation!$J$9</definedName>
    <definedName name="Dy">Optimisation!$K$9</definedName>
    <definedName name="solver_adj" localSheetId="0" hidden="1">Carte!#REF!</definedName>
    <definedName name="solver_adj" localSheetId="1" hidden="1">Optimisation!$D$9:$K$9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3</definedName>
    <definedName name="solver_eng" localSheetId="1" hidden="1">3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hs1" localSheetId="0" hidden="1">Carte!#REF!</definedName>
    <definedName name="solver_lhs1" localSheetId="1" hidden="1">Optimisation!$D$9:$K$9</definedName>
    <definedName name="solver_lhs2" localSheetId="0" hidden="1">Carte!#REF!</definedName>
    <definedName name="solver_lhs2" localSheetId="1" hidden="1">Optimisation!$D$9:$K$9</definedName>
    <definedName name="solver_lhs3" localSheetId="0" hidden="1">Carte!#REF!</definedName>
    <definedName name="solver_lhs3" localSheetId="1" hidden="1">Optimisation!$D$9:$K$9</definedName>
    <definedName name="solver_lhs4" localSheetId="1" hidden="1">Optimisation!#REF!</definedName>
    <definedName name="solver_lhs5" localSheetId="1" hidden="1">Optimisation!#REF!</definedName>
    <definedName name="solver_lin" localSheetId="0" hidden="1">2</definedName>
    <definedName name="solver_lin" localSheetId="1" hidden="1">2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3</definedName>
    <definedName name="solver_num" localSheetId="1" hidden="1">3</definedName>
    <definedName name="solver_nwt" localSheetId="0" hidden="1">1</definedName>
    <definedName name="solver_nwt" localSheetId="1" hidden="1">1</definedName>
    <definedName name="solver_opt" localSheetId="0" hidden="1">Carte!#REF!</definedName>
    <definedName name="solver_opt" localSheetId="1" hidden="1">Optimisation!$J$34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1</definedName>
    <definedName name="solver_rel1" localSheetId="1" hidden="1">1</definedName>
    <definedName name="solver_rel2" localSheetId="0" hidden="1">4</definedName>
    <definedName name="solver_rel2" localSheetId="1" hidden="1">4</definedName>
    <definedName name="solver_rel3" localSheetId="0" hidden="1">3</definedName>
    <definedName name="solver_rel3" localSheetId="1" hidden="1">3</definedName>
    <definedName name="solver_rel4" localSheetId="1" hidden="1">5</definedName>
    <definedName name="solver_rel5" localSheetId="1" hidden="1">5</definedName>
    <definedName name="solver_rhs1" localSheetId="0" hidden="1">10</definedName>
    <definedName name="solver_rhs1" localSheetId="1" hidden="1">12</definedName>
    <definedName name="solver_rhs2" localSheetId="0" hidden="1">integer</definedName>
    <definedName name="solver_rhs2" localSheetId="1" hidden="1">integer</definedName>
    <definedName name="solver_rhs3" localSheetId="0" hidden="1">0</definedName>
    <definedName name="solver_rhs3" localSheetId="1" hidden="1">0</definedName>
    <definedName name="solver_rhs4" localSheetId="1" hidden="1">binary</definedName>
    <definedName name="solver_rhs5" localSheetId="1" hidden="1">binary</definedName>
    <definedName name="solver_rlx" localSheetId="0" hidden="1">1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100</definedName>
    <definedName name="solver_tim" localSheetId="1" hidden="1">100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  <definedName name="TotalScore">Optimisation!$J$34</definedName>
  </definedNames>
  <calcPr calcId="152511"/>
</workbook>
</file>

<file path=xl/calcChain.xml><?xml version="1.0" encoding="utf-8"?>
<calcChain xmlns="http://schemas.openxmlformats.org/spreadsheetml/2006/main">
  <c r="I33" i="1" l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G29" i="1" l="1"/>
  <c r="F29" i="1"/>
  <c r="E29" i="1"/>
  <c r="D29" i="1"/>
  <c r="H29" i="1" l="1"/>
  <c r="J29" i="1" s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E33" i="1"/>
  <c r="D33" i="1"/>
  <c r="E32" i="1"/>
  <c r="D32" i="1"/>
  <c r="E31" i="1"/>
  <c r="D31" i="1"/>
  <c r="E30" i="1"/>
  <c r="D30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H27" i="1" l="1"/>
  <c r="J27" i="1" s="1"/>
  <c r="H22" i="1"/>
  <c r="J22" i="1" s="1"/>
  <c r="H25" i="1"/>
  <c r="J25" i="1" s="1"/>
  <c r="H19" i="1"/>
  <c r="J19" i="1" s="1"/>
  <c r="H26" i="1"/>
  <c r="J26" i="1" s="1"/>
  <c r="H18" i="1"/>
  <c r="J18" i="1" s="1"/>
  <c r="H28" i="1"/>
  <c r="J28" i="1" s="1"/>
  <c r="H33" i="1"/>
  <c r="J33" i="1" s="1"/>
  <c r="H30" i="1"/>
  <c r="J30" i="1" s="1"/>
  <c r="H20" i="1"/>
  <c r="J20" i="1" s="1"/>
  <c r="H23" i="1"/>
  <c r="J23" i="1" s="1"/>
  <c r="H16" i="1"/>
  <c r="J16" i="1" s="1"/>
  <c r="H31" i="1"/>
  <c r="J31" i="1" s="1"/>
  <c r="H24" i="1"/>
  <c r="J24" i="1" s="1"/>
  <c r="H17" i="1"/>
  <c r="J17" i="1" s="1"/>
  <c r="H21" i="1"/>
  <c r="J21" i="1" s="1"/>
  <c r="H32" i="1"/>
  <c r="J32" i="1" s="1"/>
  <c r="D15" i="1"/>
  <c r="H15" i="1" s="1"/>
  <c r="J15" i="1" s="1"/>
  <c r="J34" i="1" l="1"/>
</calcChain>
</file>

<file path=xl/sharedStrings.xml><?xml version="1.0" encoding="utf-8"?>
<sst xmlns="http://schemas.openxmlformats.org/spreadsheetml/2006/main" count="136" uniqueCount="44">
  <si>
    <t>Px</t>
  </si>
  <si>
    <t>Py</t>
  </si>
  <si>
    <t>Total</t>
  </si>
  <si>
    <t/>
  </si>
  <si>
    <t xml:space="preserve">  Set this to 2, 3 or 4 to change the effective number of teleporters</t>
  </si>
  <si>
    <t>(5,1)</t>
  </si>
  <si>
    <t>(4,2)</t>
  </si>
  <si>
    <t>(9,2)</t>
  </si>
  <si>
    <t>(10,2)</t>
  </si>
  <si>
    <t>(1,3)</t>
  </si>
  <si>
    <t>(6,3)</t>
  </si>
  <si>
    <t>(10,3)</t>
  </si>
  <si>
    <t>(12,3)</t>
  </si>
  <si>
    <t>(2,4)</t>
  </si>
  <si>
    <t>(7,4)</t>
  </si>
  <si>
    <t>(2,5)</t>
  </si>
  <si>
    <t>(12,5)</t>
  </si>
  <si>
    <t>(8,6)</t>
  </si>
  <si>
    <t>(2,7)</t>
  </si>
  <si>
    <t>(10,7)</t>
  </si>
  <si>
    <t>(2,8)</t>
  </si>
  <si>
    <t>(6,8)</t>
  </si>
  <si>
    <t>(8,10)</t>
  </si>
  <si>
    <t>(11,10)</t>
  </si>
  <si>
    <t>Py / Px --&gt;</t>
  </si>
  <si>
    <t>Score</t>
  </si>
  <si>
    <t>x</t>
  </si>
  <si>
    <t>y</t>
  </si>
  <si>
    <t xml:space="preserve">Cette feuille de calcul est un exemple créé par Paul Tozour pour la série « Decision Modeling and Optimization for Game Design » sur Gamasutra.com et http://intelligenceengine.blogspot.com/. </t>
  </si>
  <si>
    <t>Elle a été traduite par Thibaut Cuvelier et est disponible sur http://tcuvelier.developpez.com/tutoriels/jeux/modelisation-et-optimisation-decisions-dans-conception-jeux/03-allocation-placement-installations/.</t>
  </si>
  <si>
    <t xml:space="preserve">Pour plus d'informations en anglais, contactez paul.tozour@gmail.com ou regardez paultozour.prosite.com. </t>
  </si>
  <si>
    <t>Coordonnées</t>
  </si>
  <si>
    <t>Distance à A</t>
  </si>
  <si>
    <t>Distance à B</t>
  </si>
  <si>
    <t>Distance à C</t>
  </si>
  <si>
    <t>Distance à D</t>
  </si>
  <si>
    <t>Distance au plus proche</t>
  </si>
  <si>
    <t>Téléporteur A</t>
  </si>
  <si>
    <t>Téléporteur B</t>
  </si>
  <si>
    <t>Téléporteur C</t>
  </si>
  <si>
    <t>Téléporteur D</t>
  </si>
  <si>
    <t>Emplacement</t>
  </si>
  <si>
    <t>Nombre de téléporteurs</t>
  </si>
  <si>
    <t>Multiplicateur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</si>
</sst>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i/>
      <sz val="10"/>
      <color theme="0" tint="-0.499984740745262"/>
      <name val="Arial"/>
      <family val="2"/>
    </font>
    <font>
      <b/>
      <sz val="18"/>
      <color theme="0" tint="-0.499984740745262"/>
      <name val="Arial"/>
      <family val="2"/>
    </font>
    <font>
      <i/>
      <sz val="11"/>
      <color theme="1" tint="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/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Fill="1"/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right" indent="1"/>
    </xf>
    <xf numFmtId="0" fontId="1" fillId="5" borderId="3" xfId="0" applyFont="1" applyFill="1" applyBorder="1"/>
    <xf numFmtId="2" fontId="1" fillId="0" borderId="5" xfId="0" applyNumberFormat="1" applyFont="1" applyBorder="1"/>
    <xf numFmtId="0" fontId="1" fillId="0" borderId="5" xfId="0" applyFont="1" applyBorder="1"/>
    <xf numFmtId="2" fontId="1" fillId="3" borderId="5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0" fillId="4" borderId="4" xfId="0" applyNumberFormat="1" applyFill="1" applyBorder="1"/>
    <xf numFmtId="2" fontId="0" fillId="6" borderId="4" xfId="0" applyNumberFormat="1" applyFill="1" applyBorder="1"/>
    <xf numFmtId="2" fontId="0" fillId="4" borderId="4" xfId="0" quotePrefix="1" applyNumberFormat="1" applyFill="1" applyBorder="1"/>
    <xf numFmtId="0" fontId="0" fillId="0" borderId="5" xfId="0" applyBorder="1"/>
    <xf numFmtId="0" fontId="1" fillId="0" borderId="5" xfId="0" applyFont="1" applyBorder="1" applyAlignment="1"/>
    <xf numFmtId="0" fontId="0" fillId="7" borderId="4" xfId="0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0" fontId="2" fillId="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showGridLines="0" workbookViewId="0">
      <selection activeCell="B2" sqref="B2:B4"/>
    </sheetView>
  </sheetViews>
  <sheetFormatPr defaultRowHeight="12.75" x14ac:dyDescent="0.2"/>
  <cols>
    <col min="1" max="1" width="12.28515625" customWidth="1"/>
    <col min="2" max="11" width="5.85546875" customWidth="1"/>
    <col min="12" max="12" width="6.140625" customWidth="1"/>
    <col min="13" max="13" width="7.42578125" customWidth="1"/>
  </cols>
  <sheetData>
    <row r="2" spans="1:13" ht="15" x14ac:dyDescent="0.25">
      <c r="B2" s="25" t="s">
        <v>28</v>
      </c>
    </row>
    <row r="3" spans="1:13" ht="15" x14ac:dyDescent="0.25">
      <c r="B3" s="25" t="s">
        <v>29</v>
      </c>
    </row>
    <row r="4" spans="1:13" ht="15" x14ac:dyDescent="0.25">
      <c r="B4" s="25" t="s">
        <v>30</v>
      </c>
    </row>
    <row r="5" spans="1:13" s="26" customFormat="1" x14ac:dyDescent="0.2"/>
    <row r="7" spans="1:13" ht="20.25" customHeight="1" x14ac:dyDescent="0.2">
      <c r="A7" s="7" t="s">
        <v>24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  <c r="J7" s="3">
        <v>9</v>
      </c>
      <c r="K7" s="3">
        <v>10</v>
      </c>
      <c r="L7" s="3">
        <v>11</v>
      </c>
      <c r="M7" s="3">
        <v>12</v>
      </c>
    </row>
    <row r="8" spans="1:13" ht="23.25" x14ac:dyDescent="0.35">
      <c r="A8" s="11">
        <v>1</v>
      </c>
      <c r="B8" s="6" t="s">
        <v>3</v>
      </c>
      <c r="C8" s="6" t="s">
        <v>3</v>
      </c>
      <c r="D8" s="6" t="s">
        <v>3</v>
      </c>
      <c r="E8" s="6" t="s">
        <v>3</v>
      </c>
      <c r="F8" s="6">
        <v>1</v>
      </c>
      <c r="G8" s="6" t="s">
        <v>3</v>
      </c>
      <c r="H8" s="6" t="s">
        <v>3</v>
      </c>
      <c r="I8" s="6" t="s">
        <v>3</v>
      </c>
      <c r="J8" s="6" t="s">
        <v>3</v>
      </c>
      <c r="K8" s="6" t="s">
        <v>3</v>
      </c>
      <c r="L8" s="6" t="s">
        <v>3</v>
      </c>
      <c r="M8" s="6" t="s">
        <v>3</v>
      </c>
    </row>
    <row r="9" spans="1:13" ht="23.25" x14ac:dyDescent="0.35">
      <c r="A9" s="11">
        <v>2</v>
      </c>
      <c r="B9" s="6" t="s">
        <v>3</v>
      </c>
      <c r="C9" s="6" t="s">
        <v>3</v>
      </c>
      <c r="D9" s="6" t="s">
        <v>3</v>
      </c>
      <c r="E9" s="6">
        <v>1</v>
      </c>
      <c r="F9" s="9"/>
      <c r="G9" s="10" t="s">
        <v>3</v>
      </c>
      <c r="H9" s="6" t="s">
        <v>3</v>
      </c>
      <c r="I9" s="6" t="s">
        <v>3</v>
      </c>
      <c r="J9" s="6">
        <v>2</v>
      </c>
      <c r="K9" s="6">
        <v>-2</v>
      </c>
      <c r="L9" s="6"/>
      <c r="M9" s="6"/>
    </row>
    <row r="10" spans="1:13" ht="23.25" x14ac:dyDescent="0.35">
      <c r="A10" s="11">
        <v>3</v>
      </c>
      <c r="B10" s="6">
        <v>1</v>
      </c>
      <c r="C10" s="6" t="s">
        <v>3</v>
      </c>
      <c r="D10" s="6" t="s">
        <v>3</v>
      </c>
      <c r="E10" s="6" t="s">
        <v>3</v>
      </c>
      <c r="F10" s="30"/>
      <c r="G10" s="6">
        <v>1</v>
      </c>
      <c r="H10" s="6" t="s">
        <v>3</v>
      </c>
      <c r="I10" s="6" t="s">
        <v>3</v>
      </c>
      <c r="J10" s="9"/>
      <c r="K10" s="6">
        <v>1</v>
      </c>
      <c r="L10" s="6"/>
      <c r="M10" s="6">
        <v>1</v>
      </c>
    </row>
    <row r="11" spans="1:13" ht="23.25" x14ac:dyDescent="0.35">
      <c r="A11" s="11">
        <v>4</v>
      </c>
      <c r="B11" s="6" t="s">
        <v>3</v>
      </c>
      <c r="C11" s="6">
        <v>1</v>
      </c>
      <c r="D11" s="6" t="s">
        <v>3</v>
      </c>
      <c r="E11" s="6" t="s">
        <v>3</v>
      </c>
      <c r="F11" s="6" t="s">
        <v>3</v>
      </c>
      <c r="G11" s="6" t="s">
        <v>3</v>
      </c>
      <c r="H11" s="6">
        <v>1</v>
      </c>
      <c r="I11" s="6" t="s">
        <v>3</v>
      </c>
      <c r="J11" s="6" t="s">
        <v>3</v>
      </c>
      <c r="K11" s="9"/>
      <c r="L11" s="6"/>
      <c r="M11" s="6"/>
    </row>
    <row r="12" spans="1:13" ht="23.25" x14ac:dyDescent="0.35">
      <c r="A12" s="11">
        <v>5</v>
      </c>
      <c r="B12" s="6" t="s">
        <v>3</v>
      </c>
      <c r="C12" s="6">
        <v>1</v>
      </c>
      <c r="D12" s="6" t="s">
        <v>3</v>
      </c>
      <c r="E12" s="6" t="s">
        <v>3</v>
      </c>
      <c r="F12" s="6" t="s">
        <v>3</v>
      </c>
      <c r="G12" s="6" t="s">
        <v>3</v>
      </c>
      <c r="H12" s="6" t="s">
        <v>3</v>
      </c>
      <c r="I12" s="6" t="s">
        <v>3</v>
      </c>
      <c r="J12" s="9"/>
      <c r="K12" s="6" t="s">
        <v>3</v>
      </c>
      <c r="L12" s="6"/>
      <c r="M12" s="6">
        <v>-1</v>
      </c>
    </row>
    <row r="13" spans="1:13" ht="23.25" x14ac:dyDescent="0.35">
      <c r="A13" s="11">
        <v>6</v>
      </c>
      <c r="B13" s="6" t="s">
        <v>3</v>
      </c>
      <c r="C13" s="6" t="s">
        <v>3</v>
      </c>
      <c r="D13" s="6" t="s">
        <v>3</v>
      </c>
      <c r="E13" s="6" t="s">
        <v>3</v>
      </c>
      <c r="F13" s="6" t="s">
        <v>3</v>
      </c>
      <c r="G13" s="6" t="s">
        <v>3</v>
      </c>
      <c r="H13" s="6" t="s">
        <v>3</v>
      </c>
      <c r="I13" s="6">
        <v>1</v>
      </c>
      <c r="J13" s="6" t="s">
        <v>3</v>
      </c>
      <c r="K13" s="6" t="s">
        <v>3</v>
      </c>
      <c r="L13" s="6" t="s">
        <v>3</v>
      </c>
      <c r="M13" s="6" t="s">
        <v>3</v>
      </c>
    </row>
    <row r="14" spans="1:13" ht="23.25" x14ac:dyDescent="0.35">
      <c r="A14" s="11">
        <v>7</v>
      </c>
      <c r="B14" s="6" t="s">
        <v>3</v>
      </c>
      <c r="C14" s="6">
        <v>-1</v>
      </c>
      <c r="D14" s="6"/>
      <c r="E14" s="6"/>
      <c r="F14" s="6" t="s">
        <v>3</v>
      </c>
      <c r="G14" s="6" t="s">
        <v>3</v>
      </c>
      <c r="H14" s="6" t="s">
        <v>3</v>
      </c>
      <c r="I14" s="6" t="s">
        <v>3</v>
      </c>
      <c r="J14" s="6" t="s">
        <v>3</v>
      </c>
      <c r="K14" s="30">
        <v>1</v>
      </c>
      <c r="L14" s="6" t="s">
        <v>3</v>
      </c>
      <c r="M14" s="6" t="s">
        <v>3</v>
      </c>
    </row>
    <row r="15" spans="1:13" ht="23.25" x14ac:dyDescent="0.35">
      <c r="A15" s="11">
        <v>8</v>
      </c>
      <c r="B15" s="6" t="s">
        <v>3</v>
      </c>
      <c r="C15" s="6">
        <v>1</v>
      </c>
      <c r="D15" s="6" t="s">
        <v>3</v>
      </c>
      <c r="E15" s="6" t="s">
        <v>3</v>
      </c>
      <c r="F15" s="6" t="s">
        <v>3</v>
      </c>
      <c r="G15" s="6">
        <v>-1</v>
      </c>
      <c r="H15" s="6" t="s">
        <v>3</v>
      </c>
      <c r="I15" s="6" t="s">
        <v>3</v>
      </c>
      <c r="J15" s="6" t="s">
        <v>3</v>
      </c>
      <c r="K15" s="6"/>
      <c r="L15" s="6" t="s">
        <v>3</v>
      </c>
      <c r="M15" s="6"/>
    </row>
    <row r="16" spans="1:13" ht="23.25" x14ac:dyDescent="0.35">
      <c r="A16" s="11">
        <v>9</v>
      </c>
      <c r="B16" s="6" t="s">
        <v>3</v>
      </c>
      <c r="C16" s="6" t="s">
        <v>3</v>
      </c>
      <c r="D16" s="6" t="s">
        <v>3</v>
      </c>
      <c r="E16" s="9"/>
      <c r="F16" s="6" t="s">
        <v>3</v>
      </c>
      <c r="G16" s="6" t="s">
        <v>3</v>
      </c>
      <c r="H16" s="6" t="s">
        <v>3</v>
      </c>
      <c r="I16" s="6" t="s">
        <v>3</v>
      </c>
      <c r="J16" s="6" t="s">
        <v>3</v>
      </c>
      <c r="K16" s="6" t="s">
        <v>3</v>
      </c>
      <c r="L16" s="6" t="s">
        <v>3</v>
      </c>
      <c r="M16" s="6" t="s">
        <v>3</v>
      </c>
    </row>
    <row r="17" spans="1:13" ht="23.25" x14ac:dyDescent="0.35">
      <c r="A17" s="11">
        <v>10</v>
      </c>
      <c r="B17" s="6" t="s">
        <v>3</v>
      </c>
      <c r="C17" s="6" t="s">
        <v>3</v>
      </c>
      <c r="D17" s="6" t="s">
        <v>3</v>
      </c>
      <c r="E17" s="6" t="s">
        <v>3</v>
      </c>
      <c r="F17" s="6" t="s">
        <v>3</v>
      </c>
      <c r="G17" s="6" t="s">
        <v>3</v>
      </c>
      <c r="H17" s="6" t="s">
        <v>3</v>
      </c>
      <c r="I17" s="6">
        <v>1</v>
      </c>
      <c r="J17" s="6" t="s">
        <v>3</v>
      </c>
      <c r="K17" s="6" t="s">
        <v>3</v>
      </c>
      <c r="L17" s="6">
        <v>1</v>
      </c>
      <c r="M17" s="6"/>
    </row>
    <row r="18" spans="1:13" ht="23.25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3" ht="23.25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3" ht="23.25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3" ht="23.25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3" ht="23.25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3" ht="23.25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3" ht="23.25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3" ht="23.25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3" ht="23.25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3" ht="23.25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3" ht="23.25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3" ht="23.25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3" ht="23.25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3" ht="23.25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3" ht="23.25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showGridLines="0" tabSelected="1" workbookViewId="0">
      <selection activeCell="I15" sqref="I15"/>
    </sheetView>
  </sheetViews>
  <sheetFormatPr defaultRowHeight="12.75" x14ac:dyDescent="0.2"/>
  <cols>
    <col min="1" max="1" width="13" customWidth="1"/>
    <col min="2" max="3" width="9.140625" style="1"/>
    <col min="4" max="7" width="12.5703125" customWidth="1"/>
    <col min="8" max="8" width="23.140625" bestFit="1" customWidth="1"/>
    <col min="9" max="9" width="14.28515625" customWidth="1"/>
    <col min="10" max="10" width="14.7109375" customWidth="1"/>
    <col min="11" max="11" width="13.28515625" customWidth="1"/>
  </cols>
  <sheetData>
    <row r="2" spans="1:11" ht="15" x14ac:dyDescent="0.25">
      <c r="B2" s="25" t="s">
        <v>28</v>
      </c>
    </row>
    <row r="3" spans="1:11" ht="15" x14ac:dyDescent="0.25">
      <c r="B3" s="25" t="s">
        <v>29</v>
      </c>
    </row>
    <row r="4" spans="1:11" ht="15" x14ac:dyDescent="0.25">
      <c r="B4" s="25" t="s">
        <v>30</v>
      </c>
    </row>
    <row r="5" spans="1:11" s="26" customFormat="1" x14ac:dyDescent="0.2">
      <c r="B5" s="27"/>
      <c r="C5" s="27"/>
    </row>
    <row r="7" spans="1:11" x14ac:dyDescent="0.2">
      <c r="C7" s="2"/>
      <c r="D7" s="31" t="s">
        <v>37</v>
      </c>
      <c r="E7" s="31"/>
      <c r="F7" s="31" t="s">
        <v>38</v>
      </c>
      <c r="G7" s="31"/>
      <c r="H7" s="31" t="s">
        <v>39</v>
      </c>
      <c r="I7" s="31"/>
      <c r="J7" s="31" t="s">
        <v>40</v>
      </c>
      <c r="K7" s="31"/>
    </row>
    <row r="8" spans="1:11" x14ac:dyDescent="0.2">
      <c r="C8" s="29"/>
      <c r="D8" s="28" t="s">
        <v>26</v>
      </c>
      <c r="E8" s="28" t="s">
        <v>27</v>
      </c>
      <c r="F8" s="28" t="s">
        <v>26</v>
      </c>
      <c r="G8" s="28" t="s">
        <v>27</v>
      </c>
      <c r="H8" s="28" t="s">
        <v>26</v>
      </c>
      <c r="I8" s="28" t="s">
        <v>27</v>
      </c>
      <c r="J8" s="28" t="s">
        <v>26</v>
      </c>
      <c r="K8" s="28" t="s">
        <v>27</v>
      </c>
    </row>
    <row r="9" spans="1:11" x14ac:dyDescent="0.2">
      <c r="C9" s="5" t="s">
        <v>41</v>
      </c>
      <c r="D9" s="24">
        <v>5.0000000000000444</v>
      </c>
      <c r="E9" s="24">
        <v>3</v>
      </c>
      <c r="F9" s="24">
        <v>10</v>
      </c>
      <c r="G9" s="24">
        <v>7</v>
      </c>
      <c r="H9" s="24">
        <v>5</v>
      </c>
      <c r="I9" s="24">
        <v>4</v>
      </c>
      <c r="J9" s="24">
        <v>7</v>
      </c>
      <c r="K9" s="24">
        <v>9</v>
      </c>
    </row>
    <row r="10" spans="1:11" ht="13.5" thickBot="1" x14ac:dyDescent="0.25"/>
    <row r="11" spans="1:11" ht="13.5" thickBot="1" x14ac:dyDescent="0.25">
      <c r="C11" s="7" t="s">
        <v>42</v>
      </c>
      <c r="D11" s="12">
        <v>2</v>
      </c>
      <c r="E11" s="8" t="s">
        <v>4</v>
      </c>
    </row>
    <row r="12" spans="1:11" x14ac:dyDescent="0.2">
      <c r="C12" s="7"/>
      <c r="D12" s="8"/>
      <c r="E12" s="8"/>
    </row>
    <row r="14" spans="1:11" x14ac:dyDescent="0.2">
      <c r="A14" s="16" t="s">
        <v>31</v>
      </c>
      <c r="B14" s="16" t="s">
        <v>0</v>
      </c>
      <c r="C14" s="16" t="s">
        <v>1</v>
      </c>
      <c r="D14" s="16" t="s">
        <v>32</v>
      </c>
      <c r="E14" s="16" t="s">
        <v>33</v>
      </c>
      <c r="F14" s="16" t="s">
        <v>34</v>
      </c>
      <c r="G14" s="16" t="s">
        <v>35</v>
      </c>
      <c r="H14" s="16" t="s">
        <v>36</v>
      </c>
      <c r="I14" s="17" t="s">
        <v>43</v>
      </c>
      <c r="J14" s="17" t="s">
        <v>25</v>
      </c>
    </row>
    <row r="15" spans="1:11" x14ac:dyDescent="0.2">
      <c r="A15" s="23" t="s">
        <v>5</v>
      </c>
      <c r="B15" s="23">
        <v>5</v>
      </c>
      <c r="C15" s="23">
        <v>1</v>
      </c>
      <c r="D15" s="18">
        <f t="shared" ref="D15:D33" si="0">SQRT(($B15-Ax)^2+($C15-Ay)^2)</f>
        <v>2</v>
      </c>
      <c r="E15" s="18">
        <f t="shared" ref="E15:E33" si="1">SQRT(($B15-Bx)^2+($C15-By)^2)</f>
        <v>7.810249675906654</v>
      </c>
      <c r="F15" s="18">
        <f t="shared" ref="F15:F33" si="2">IF($D$11&gt;2,SQRT(($B15-Cx)^2+($C15-Cy)^2),99)</f>
        <v>99</v>
      </c>
      <c r="G15" s="18">
        <f t="shared" ref="G15:G33" si="3">IF($D$11&gt;3,SQRT(($B15-Dx)^2+($C15-Dy)^2),99)</f>
        <v>99</v>
      </c>
      <c r="H15" s="19">
        <f>MIN(D15,E15,F15,G15)</f>
        <v>2</v>
      </c>
      <c r="I15" s="23">
        <f ca="1">OFFSET(Carte!$B$8,C15-1,B15-1,1,1)</f>
        <v>1</v>
      </c>
      <c r="J15" s="20">
        <f ca="1">H15*I15</f>
        <v>2</v>
      </c>
    </row>
    <row r="16" spans="1:11" x14ac:dyDescent="0.2">
      <c r="A16" s="23" t="s">
        <v>6</v>
      </c>
      <c r="B16" s="23">
        <v>4</v>
      </c>
      <c r="C16" s="23">
        <v>2</v>
      </c>
      <c r="D16" s="18">
        <f t="shared" si="0"/>
        <v>1.4142135623731265</v>
      </c>
      <c r="E16" s="18">
        <f t="shared" si="1"/>
        <v>7.810249675906654</v>
      </c>
      <c r="F16" s="18">
        <f t="shared" si="2"/>
        <v>99</v>
      </c>
      <c r="G16" s="18">
        <f t="shared" si="3"/>
        <v>99</v>
      </c>
      <c r="H16" s="19">
        <f t="shared" ref="H16:H33" si="4">MIN(D16,E16,F16,G16)</f>
        <v>1.4142135623731265</v>
      </c>
      <c r="I16" s="23">
        <f ca="1">OFFSET(Carte!$B$8,C16-1,B16-1,1,1)</f>
        <v>1</v>
      </c>
      <c r="J16" s="20">
        <f t="shared" ref="J16:J33" ca="1" si="5">H16*I16</f>
        <v>1.4142135623731265</v>
      </c>
    </row>
    <row r="17" spans="1:10" x14ac:dyDescent="0.2">
      <c r="A17" s="23" t="s">
        <v>7</v>
      </c>
      <c r="B17" s="23">
        <v>9</v>
      </c>
      <c r="C17" s="23">
        <v>2</v>
      </c>
      <c r="D17" s="18">
        <f t="shared" si="0"/>
        <v>4.1231056256176171</v>
      </c>
      <c r="E17" s="18">
        <f t="shared" si="1"/>
        <v>5.0990195135927845</v>
      </c>
      <c r="F17" s="18">
        <f t="shared" si="2"/>
        <v>99</v>
      </c>
      <c r="G17" s="18">
        <f t="shared" si="3"/>
        <v>99</v>
      </c>
      <c r="H17" s="19">
        <f t="shared" si="4"/>
        <v>4.1231056256176171</v>
      </c>
      <c r="I17" s="23">
        <f ca="1">OFFSET(Carte!$B$8,C17-1,B17-1,1,1)</f>
        <v>2</v>
      </c>
      <c r="J17" s="20">
        <f t="shared" ca="1" si="5"/>
        <v>8.2462112512352341</v>
      </c>
    </row>
    <row r="18" spans="1:10" x14ac:dyDescent="0.2">
      <c r="A18" s="23" t="s">
        <v>8</v>
      </c>
      <c r="B18" s="23">
        <v>10</v>
      </c>
      <c r="C18" s="23">
        <v>2</v>
      </c>
      <c r="D18" s="18">
        <f t="shared" si="0"/>
        <v>5.099019513592741</v>
      </c>
      <c r="E18" s="18">
        <f t="shared" si="1"/>
        <v>5</v>
      </c>
      <c r="F18" s="18">
        <f t="shared" si="2"/>
        <v>99</v>
      </c>
      <c r="G18" s="18">
        <f t="shared" si="3"/>
        <v>99</v>
      </c>
      <c r="H18" s="19">
        <f t="shared" si="4"/>
        <v>5</v>
      </c>
      <c r="I18" s="23">
        <f ca="1">OFFSET(Carte!$B$8,C18-1,B18-1,1,1)</f>
        <v>-2</v>
      </c>
      <c r="J18" s="20">
        <f t="shared" ca="1" si="5"/>
        <v>-10</v>
      </c>
    </row>
    <row r="19" spans="1:10" x14ac:dyDescent="0.2">
      <c r="A19" s="23" t="s">
        <v>9</v>
      </c>
      <c r="B19" s="23">
        <v>1</v>
      </c>
      <c r="C19" s="23">
        <v>3</v>
      </c>
      <c r="D19" s="18">
        <f t="shared" si="0"/>
        <v>4.0000000000000444</v>
      </c>
      <c r="E19" s="18">
        <f t="shared" si="1"/>
        <v>9.8488578017961039</v>
      </c>
      <c r="F19" s="18">
        <f t="shared" si="2"/>
        <v>99</v>
      </c>
      <c r="G19" s="18">
        <f t="shared" si="3"/>
        <v>99</v>
      </c>
      <c r="H19" s="19">
        <f t="shared" si="4"/>
        <v>4.0000000000000444</v>
      </c>
      <c r="I19" s="23">
        <f ca="1">OFFSET(Carte!$B$8,C19-1,B19-1,1,1)</f>
        <v>1</v>
      </c>
      <c r="J19" s="20">
        <f t="shared" ca="1" si="5"/>
        <v>4.0000000000000444</v>
      </c>
    </row>
    <row r="20" spans="1:10" x14ac:dyDescent="0.2">
      <c r="A20" s="23" t="s">
        <v>10</v>
      </c>
      <c r="B20" s="23">
        <v>6</v>
      </c>
      <c r="C20" s="23">
        <v>3</v>
      </c>
      <c r="D20" s="18">
        <f t="shared" si="0"/>
        <v>0.99999999999995559</v>
      </c>
      <c r="E20" s="18">
        <f t="shared" si="1"/>
        <v>5.6568542494923806</v>
      </c>
      <c r="F20" s="18">
        <f t="shared" si="2"/>
        <v>99</v>
      </c>
      <c r="G20" s="18">
        <f t="shared" si="3"/>
        <v>99</v>
      </c>
      <c r="H20" s="19">
        <f t="shared" si="4"/>
        <v>0.99999999999995559</v>
      </c>
      <c r="I20" s="23">
        <f ca="1">OFFSET(Carte!$B$8,C20-1,B20-1,1,1)</f>
        <v>1</v>
      </c>
      <c r="J20" s="20">
        <f t="shared" ca="1" si="5"/>
        <v>0.99999999999995559</v>
      </c>
    </row>
    <row r="21" spans="1:10" x14ac:dyDescent="0.2">
      <c r="A21" s="23" t="s">
        <v>11</v>
      </c>
      <c r="B21" s="23">
        <v>10</v>
      </c>
      <c r="C21" s="23">
        <v>3</v>
      </c>
      <c r="D21" s="18">
        <f t="shared" si="0"/>
        <v>4.9999999999999556</v>
      </c>
      <c r="E21" s="18">
        <f t="shared" si="1"/>
        <v>4</v>
      </c>
      <c r="F21" s="18">
        <f t="shared" si="2"/>
        <v>99</v>
      </c>
      <c r="G21" s="18">
        <f t="shared" si="3"/>
        <v>99</v>
      </c>
      <c r="H21" s="19">
        <f t="shared" si="4"/>
        <v>4</v>
      </c>
      <c r="I21" s="23">
        <f ca="1">OFFSET(Carte!$B$8,C21-1,B21-1,1,1)</f>
        <v>1</v>
      </c>
      <c r="J21" s="20">
        <f t="shared" ca="1" si="5"/>
        <v>4</v>
      </c>
    </row>
    <row r="22" spans="1:10" x14ac:dyDescent="0.2">
      <c r="A22" s="23" t="s">
        <v>12</v>
      </c>
      <c r="B22" s="23">
        <v>12</v>
      </c>
      <c r="C22" s="23">
        <v>3</v>
      </c>
      <c r="D22" s="18">
        <f t="shared" si="0"/>
        <v>6.9999999999999556</v>
      </c>
      <c r="E22" s="18">
        <f t="shared" si="1"/>
        <v>4.4721359549995796</v>
      </c>
      <c r="F22" s="18">
        <f t="shared" si="2"/>
        <v>99</v>
      </c>
      <c r="G22" s="18">
        <f t="shared" si="3"/>
        <v>99</v>
      </c>
      <c r="H22" s="19">
        <f t="shared" si="4"/>
        <v>4.4721359549995796</v>
      </c>
      <c r="I22" s="23">
        <f ca="1">OFFSET(Carte!$B$8,C22-1,B22-1,1,1)</f>
        <v>1</v>
      </c>
      <c r="J22" s="20">
        <f t="shared" ca="1" si="5"/>
        <v>4.4721359549995796</v>
      </c>
    </row>
    <row r="23" spans="1:10" x14ac:dyDescent="0.2">
      <c r="A23" s="23" t="s">
        <v>13</v>
      </c>
      <c r="B23" s="23">
        <v>2</v>
      </c>
      <c r="C23" s="23">
        <v>4</v>
      </c>
      <c r="D23" s="18">
        <f t="shared" si="0"/>
        <v>3.1622776601684213</v>
      </c>
      <c r="E23" s="18">
        <f t="shared" si="1"/>
        <v>8.5440037453175304</v>
      </c>
      <c r="F23" s="18">
        <f t="shared" si="2"/>
        <v>99</v>
      </c>
      <c r="G23" s="18">
        <f t="shared" si="3"/>
        <v>99</v>
      </c>
      <c r="H23" s="19">
        <f t="shared" si="4"/>
        <v>3.1622776601684213</v>
      </c>
      <c r="I23" s="23">
        <f ca="1">OFFSET(Carte!$B$8,C23-1,B23-1,1,1)</f>
        <v>1</v>
      </c>
      <c r="J23" s="20">
        <f t="shared" ca="1" si="5"/>
        <v>3.1622776601684213</v>
      </c>
    </row>
    <row r="24" spans="1:10" x14ac:dyDescent="0.2">
      <c r="A24" s="23" t="s">
        <v>14</v>
      </c>
      <c r="B24" s="23">
        <v>7</v>
      </c>
      <c r="C24" s="23">
        <v>4</v>
      </c>
      <c r="D24" s="18">
        <f t="shared" si="0"/>
        <v>2.2360679774997498</v>
      </c>
      <c r="E24" s="18">
        <f t="shared" si="1"/>
        <v>4.2426406871192848</v>
      </c>
      <c r="F24" s="18">
        <f t="shared" si="2"/>
        <v>99</v>
      </c>
      <c r="G24" s="18">
        <f t="shared" si="3"/>
        <v>99</v>
      </c>
      <c r="H24" s="19">
        <f t="shared" si="4"/>
        <v>2.2360679774997498</v>
      </c>
      <c r="I24" s="23">
        <f ca="1">OFFSET(Carte!$B$8,C24-1,B24-1,1,1)</f>
        <v>1</v>
      </c>
      <c r="J24" s="20">
        <f t="shared" ca="1" si="5"/>
        <v>2.2360679774997498</v>
      </c>
    </row>
    <row r="25" spans="1:10" x14ac:dyDescent="0.2">
      <c r="A25" s="23" t="s">
        <v>15</v>
      </c>
      <c r="B25" s="23">
        <v>2</v>
      </c>
      <c r="C25" s="23">
        <v>5</v>
      </c>
      <c r="D25" s="18">
        <f t="shared" si="0"/>
        <v>3.6055512754640264</v>
      </c>
      <c r="E25" s="18">
        <f t="shared" si="1"/>
        <v>8.2462112512353212</v>
      </c>
      <c r="F25" s="18">
        <f t="shared" si="2"/>
        <v>99</v>
      </c>
      <c r="G25" s="18">
        <f t="shared" si="3"/>
        <v>99</v>
      </c>
      <c r="H25" s="19">
        <f t="shared" si="4"/>
        <v>3.6055512754640264</v>
      </c>
      <c r="I25" s="23">
        <f ca="1">OFFSET(Carte!$B$8,C25-1,B25-1,1,1)</f>
        <v>1</v>
      </c>
      <c r="J25" s="20">
        <f t="shared" ca="1" si="5"/>
        <v>3.6055512754640264</v>
      </c>
    </row>
    <row r="26" spans="1:10" x14ac:dyDescent="0.2">
      <c r="A26" s="23" t="s">
        <v>16</v>
      </c>
      <c r="B26" s="23">
        <v>12</v>
      </c>
      <c r="C26" s="23">
        <v>5</v>
      </c>
      <c r="D26" s="18">
        <f t="shared" si="0"/>
        <v>7.2801098892804754</v>
      </c>
      <c r="E26" s="18">
        <f t="shared" si="1"/>
        <v>2.8284271247461903</v>
      </c>
      <c r="F26" s="18">
        <f t="shared" si="2"/>
        <v>99</v>
      </c>
      <c r="G26" s="18">
        <f t="shared" si="3"/>
        <v>99</v>
      </c>
      <c r="H26" s="19">
        <f t="shared" si="4"/>
        <v>2.8284271247461903</v>
      </c>
      <c r="I26" s="23">
        <f ca="1">OFFSET(Carte!$B$8,C26-1,B26-1,1,1)</f>
        <v>-1</v>
      </c>
      <c r="J26" s="20">
        <f t="shared" ca="1" si="5"/>
        <v>-2.8284271247461903</v>
      </c>
    </row>
    <row r="27" spans="1:10" x14ac:dyDescent="0.2">
      <c r="A27" s="23" t="s">
        <v>17</v>
      </c>
      <c r="B27" s="23">
        <v>8</v>
      </c>
      <c r="C27" s="23">
        <v>6</v>
      </c>
      <c r="D27" s="18">
        <f t="shared" si="0"/>
        <v>4.2426406871192537</v>
      </c>
      <c r="E27" s="18">
        <f t="shared" si="1"/>
        <v>2.2360679774997898</v>
      </c>
      <c r="F27" s="18">
        <f t="shared" si="2"/>
        <v>99</v>
      </c>
      <c r="G27" s="18">
        <f t="shared" si="3"/>
        <v>99</v>
      </c>
      <c r="H27" s="19">
        <f t="shared" si="4"/>
        <v>2.2360679774997898</v>
      </c>
      <c r="I27" s="23">
        <f ca="1">OFFSET(Carte!$B$8,C27-1,B27-1,1,1)</f>
        <v>1</v>
      </c>
      <c r="J27" s="20">
        <f t="shared" ca="1" si="5"/>
        <v>2.2360679774997898</v>
      </c>
    </row>
    <row r="28" spans="1:10" x14ac:dyDescent="0.2">
      <c r="A28" s="23" t="s">
        <v>18</v>
      </c>
      <c r="B28" s="23">
        <v>2</v>
      </c>
      <c r="C28" s="23">
        <v>7</v>
      </c>
      <c r="D28" s="18">
        <f t="shared" si="0"/>
        <v>5.0000000000000266</v>
      </c>
      <c r="E28" s="18">
        <f t="shared" si="1"/>
        <v>8</v>
      </c>
      <c r="F28" s="18">
        <f t="shared" si="2"/>
        <v>99</v>
      </c>
      <c r="G28" s="18">
        <f t="shared" si="3"/>
        <v>99</v>
      </c>
      <c r="H28" s="19">
        <f t="shared" si="4"/>
        <v>5.0000000000000266</v>
      </c>
      <c r="I28" s="23">
        <f ca="1">OFFSET(Carte!$B$8,C28-1,B28-1,1,1)</f>
        <v>-1</v>
      </c>
      <c r="J28" s="20">
        <f t="shared" ca="1" si="5"/>
        <v>-5.0000000000000266</v>
      </c>
    </row>
    <row r="29" spans="1:10" x14ac:dyDescent="0.2">
      <c r="A29" s="23" t="s">
        <v>19</v>
      </c>
      <c r="B29" s="23">
        <v>10</v>
      </c>
      <c r="C29" s="23">
        <v>7</v>
      </c>
      <c r="D29" s="18">
        <f t="shared" si="0"/>
        <v>6.4031242374328139</v>
      </c>
      <c r="E29" s="18">
        <f t="shared" si="1"/>
        <v>0</v>
      </c>
      <c r="F29" s="18">
        <f t="shared" si="2"/>
        <v>99</v>
      </c>
      <c r="G29" s="18">
        <f t="shared" si="3"/>
        <v>99</v>
      </c>
      <c r="H29" s="19">
        <f t="shared" ref="H29" si="6">MIN(D29,E29,F29,G29)</f>
        <v>0</v>
      </c>
      <c r="I29" s="23">
        <f ca="1">OFFSET(Carte!$B$8,C29-1,B29-1,1,1)</f>
        <v>1</v>
      </c>
      <c r="J29" s="20">
        <f t="shared" ca="1" si="5"/>
        <v>0</v>
      </c>
    </row>
    <row r="30" spans="1:10" x14ac:dyDescent="0.2">
      <c r="A30" s="23" t="s">
        <v>20</v>
      </c>
      <c r="B30" s="23">
        <v>2</v>
      </c>
      <c r="C30" s="23">
        <v>8</v>
      </c>
      <c r="D30" s="18">
        <f t="shared" si="0"/>
        <v>5.8309518948453238</v>
      </c>
      <c r="E30" s="18">
        <f t="shared" si="1"/>
        <v>8.0622577482985491</v>
      </c>
      <c r="F30" s="18">
        <f t="shared" si="2"/>
        <v>99</v>
      </c>
      <c r="G30" s="18">
        <f t="shared" si="3"/>
        <v>99</v>
      </c>
      <c r="H30" s="19">
        <f t="shared" si="4"/>
        <v>5.8309518948453238</v>
      </c>
      <c r="I30" s="23">
        <f ca="1">OFFSET(Carte!$B$8,C30-1,B30-1,1,1)</f>
        <v>1</v>
      </c>
      <c r="J30" s="20">
        <f t="shared" ca="1" si="5"/>
        <v>5.8309518948453238</v>
      </c>
    </row>
    <row r="31" spans="1:10" x14ac:dyDescent="0.2">
      <c r="A31" s="23" t="s">
        <v>21</v>
      </c>
      <c r="B31" s="23">
        <v>6</v>
      </c>
      <c r="C31" s="23">
        <v>8</v>
      </c>
      <c r="D31" s="18">
        <f t="shared" si="0"/>
        <v>5.0990195135927765</v>
      </c>
      <c r="E31" s="18">
        <f t="shared" si="1"/>
        <v>4.1231056256176606</v>
      </c>
      <c r="F31" s="18">
        <f t="shared" si="2"/>
        <v>99</v>
      </c>
      <c r="G31" s="18">
        <f t="shared" si="3"/>
        <v>99</v>
      </c>
      <c r="H31" s="19">
        <f t="shared" si="4"/>
        <v>4.1231056256176606</v>
      </c>
      <c r="I31" s="23">
        <f ca="1">OFFSET(Carte!$B$8,C31-1,B31-1,1,1)</f>
        <v>-1</v>
      </c>
      <c r="J31" s="20">
        <f t="shared" ca="1" si="5"/>
        <v>-4.1231056256176606</v>
      </c>
    </row>
    <row r="32" spans="1:10" x14ac:dyDescent="0.2">
      <c r="A32" s="23" t="s">
        <v>22</v>
      </c>
      <c r="B32" s="23">
        <v>8</v>
      </c>
      <c r="C32" s="23">
        <v>10</v>
      </c>
      <c r="D32" s="18">
        <f t="shared" si="0"/>
        <v>7.6157731058638909</v>
      </c>
      <c r="E32" s="18">
        <f t="shared" si="1"/>
        <v>3.6055512754639891</v>
      </c>
      <c r="F32" s="18">
        <f t="shared" si="2"/>
        <v>99</v>
      </c>
      <c r="G32" s="18">
        <f t="shared" si="3"/>
        <v>99</v>
      </c>
      <c r="H32" s="19">
        <f t="shared" si="4"/>
        <v>3.6055512754639891</v>
      </c>
      <c r="I32" s="23">
        <f ca="1">OFFSET(Carte!$B$8,C32-1,B32-1,1,1)</f>
        <v>1</v>
      </c>
      <c r="J32" s="20">
        <f t="shared" ca="1" si="5"/>
        <v>3.6055512754639891</v>
      </c>
    </row>
    <row r="33" spans="1:10" x14ac:dyDescent="0.2">
      <c r="A33" s="23" t="s">
        <v>23</v>
      </c>
      <c r="B33" s="23">
        <v>11</v>
      </c>
      <c r="C33" s="23">
        <v>10</v>
      </c>
      <c r="D33" s="18">
        <f t="shared" si="0"/>
        <v>9.2195444572928587</v>
      </c>
      <c r="E33" s="18">
        <f t="shared" si="1"/>
        <v>3.1622776601683795</v>
      </c>
      <c r="F33" s="18">
        <f t="shared" si="2"/>
        <v>99</v>
      </c>
      <c r="G33" s="18">
        <f t="shared" si="3"/>
        <v>99</v>
      </c>
      <c r="H33" s="19">
        <f t="shared" si="4"/>
        <v>3.1622776601683795</v>
      </c>
      <c r="I33" s="23">
        <f ca="1">OFFSET(Carte!$B$8,C33-1,B33-1,1,1)</f>
        <v>1</v>
      </c>
      <c r="J33" s="20">
        <f t="shared" ca="1" si="5"/>
        <v>3.1622776601683795</v>
      </c>
    </row>
    <row r="34" spans="1:10" ht="13.5" thickBot="1" x14ac:dyDescent="0.25">
      <c r="A34" s="21"/>
      <c r="B34" s="22" t="s">
        <v>2</v>
      </c>
      <c r="C34" s="22"/>
      <c r="D34" s="13"/>
      <c r="E34" s="13"/>
      <c r="F34" s="14"/>
      <c r="G34" s="14"/>
      <c r="H34" s="14"/>
      <c r="I34" s="14"/>
      <c r="J34" s="15">
        <f ca="1">SUM(J15:J33)</f>
        <v>27.019773739353742</v>
      </c>
    </row>
    <row r="35" spans="1:10" ht="13.5" thickTop="1" x14ac:dyDescent="0.2"/>
  </sheetData>
  <mergeCells count="4">
    <mergeCell ref="D7:E7"/>
    <mergeCell ref="F7:G7"/>
    <mergeCell ref="H7:I7"/>
    <mergeCell ref="J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Carte</vt:lpstr>
      <vt:lpstr>Optimisation</vt:lpstr>
      <vt:lpstr>Ax</vt:lpstr>
      <vt:lpstr>Ay</vt:lpstr>
      <vt:lpstr>Bx</vt:lpstr>
      <vt:lpstr>By</vt:lpstr>
      <vt:lpstr>Cx</vt:lpstr>
      <vt:lpstr>Cy</vt:lpstr>
      <vt:lpstr>Dx</vt:lpstr>
      <vt:lpstr>Dy</vt:lpstr>
      <vt:lpstr>TotalScore</vt:lpstr>
    </vt:vector>
  </TitlesOfParts>
  <Company>Merrill Lynch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ypapadak</dc:creator>
  <cp:lastModifiedBy>Thibaut Cuvelier</cp:lastModifiedBy>
  <dcterms:created xsi:type="dcterms:W3CDTF">2010-09-10T20:15:03Z</dcterms:created>
  <dcterms:modified xsi:type="dcterms:W3CDTF">2014-10-15T10:37:07Z</dcterms:modified>
</cp:coreProperties>
</file>